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20640" windowHeight="8580"/>
  </bookViews>
  <sheets>
    <sheet name="UnemploymentProv" sheetId="8" r:id="rId1"/>
    <sheet name="UnemploymentCity" sheetId="11" r:id="rId2"/>
    <sheet name="Unemployment rateProv" sheetId="9" r:id="rId3"/>
    <sheet name="Unemployment rateCity" sheetId="12" r:id="rId4"/>
    <sheet name="AbsorptionProv" sheetId="10" r:id="rId5"/>
    <sheet name="AbsorptionCity" sheetId="13" r:id="rId6"/>
  </sheets>
  <externalReferences>
    <externalReference r:id="rId7"/>
    <externalReference r:id="rId8"/>
  </externalReferences>
  <definedNames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hidden="1">"'Partitions:6'"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localSheetId="5" hidden="1">'[1]Table 2.5'!#REF!</definedName>
    <definedName name="_AMO_SingleObject_104386094_ROM_F0.SEC2.Tabulate_1.SEC2.BDY.Cross_tabular_summary_report_Table_1" localSheetId="3" hidden="1">'[1]Table 2.5'!#REF!</definedName>
    <definedName name="_AMO_SingleObject_104386094_ROM_F0.SEC2.Tabulate_1.SEC2.BDY.Cross_tabular_summary_report_Table_1" localSheetId="1" hidden="1">'[1]Table 2.5'!#REF!</definedName>
    <definedName name="_AMO_SingleObject_104386094_ROM_F0.SEC2.Tabulate_1.SEC2.BDY.Cross_tabular_summary_report_Table_1" hidden="1">'[1]Table 2.5'!#REF!</definedName>
    <definedName name="_AMO_SingleObject_205779628_ROM_F0.SEC2.Tabulate_1.SEC2.BDY.Cross_tabular_summary_report_Table_1" localSheetId="5" hidden="1">[1]Table3.8b!#REF!</definedName>
    <definedName name="_AMO_SingleObject_205779628_ROM_F0.SEC2.Tabulate_1.SEC2.BDY.Cross_tabular_summary_report_Table_1" localSheetId="3" hidden="1">[1]Table3.8b!#REF!</definedName>
    <definedName name="_AMO_SingleObject_205779628_ROM_F0.SEC2.Tabulate_1.SEC2.BDY.Cross_tabular_summary_report_Table_1" localSheetId="1" hidden="1">[1]Table3.8b!#REF!</definedName>
    <definedName name="_AMO_SingleObject_205779628_ROM_F0.SEC2.Tabulate_1.SEC2.BDY.Cross_tabular_summary_report_Table_1" hidden="1">[1]Table3.8b!#REF!</definedName>
    <definedName name="_AMO_SingleObject_30194841_ROM_F0.SEC2.Tabulate_1.SEC1.FTR.TXT1" localSheetId="5" hidden="1">[1]Table6!#REF!</definedName>
    <definedName name="_AMO_SingleObject_30194841_ROM_F0.SEC2.Tabulate_1.SEC1.FTR.TXT1" localSheetId="3" hidden="1">[1]Table6!#REF!</definedName>
    <definedName name="_AMO_SingleObject_30194841_ROM_F0.SEC2.Tabulate_1.SEC1.FTR.TXT1" localSheetId="1" hidden="1">[1]Table6!#REF!</definedName>
    <definedName name="_AMO_SingleObject_30194841_ROM_F0.SEC2.Tabulate_1.SEC1.FTR.TXT1" hidden="1">[1]Table6!#REF!</definedName>
    <definedName name="_AMO_SingleObject_37461558_ROM_F0.SEC2.Tabulate_1.SEC1.HDR.TXT1" localSheetId="5" hidden="1">'[1]Table 2.4'!#REF!</definedName>
    <definedName name="_AMO_SingleObject_37461558_ROM_F0.SEC2.Tabulate_1.SEC1.HDR.TXT1" localSheetId="3" hidden="1">'[1]Table 2.4'!#REF!</definedName>
    <definedName name="_AMO_SingleObject_37461558_ROM_F0.SEC2.Tabulate_1.SEC1.HDR.TXT1" localSheetId="1" hidden="1">'[1]Table 2.4'!#REF!</definedName>
    <definedName name="_AMO_SingleObject_37461558_ROM_F0.SEC2.Tabulate_1.SEC1.HDR.TXT1" hidden="1">'[1]Table 2.4'!#REF!</definedName>
    <definedName name="_AMO_SingleObject_416626384_ROM_F0.SEC2.Tabulate_1.SEC1.BDY.Cross_tabular_summary_report_Table_1" localSheetId="5" hidden="1">#REF!</definedName>
    <definedName name="_AMO_SingleObject_416626384_ROM_F0.SEC2.Tabulate_1.SEC1.BDY.Cross_tabular_summary_report_Table_1" localSheetId="3" hidden="1">#REF!</definedName>
    <definedName name="_AMO_SingleObject_416626384_ROM_F0.SEC2.Tabulate_1.SEC1.BDY.Cross_tabular_summary_report_Table_1" localSheetId="1" hidden="1">#REF!</definedName>
    <definedName name="_AMO_SingleObject_416626384_ROM_F0.SEC2.Tabulate_1.SEC1.BDY.Cross_tabular_summary_report_Table_1" hidden="1">#REF!</definedName>
    <definedName name="_AMO_SingleObject_65748969_ROM_F0.SEC2.Tabulate_1.SEC1.BDY.Cross_tabular_summary_report_Table_1" localSheetId="5" hidden="1">#REF!</definedName>
    <definedName name="_AMO_SingleObject_65748969_ROM_F0.SEC2.Tabulate_1.SEC1.BDY.Cross_tabular_summary_report_Table_1" localSheetId="3" hidden="1">#REF!</definedName>
    <definedName name="_AMO_SingleObject_65748969_ROM_F0.SEC2.Tabulate_1.SEC1.BDY.Cross_tabular_summary_report_Table_1" localSheetId="1" hidden="1">#REF!</definedName>
    <definedName name="_AMO_SingleObject_65748969_ROM_F0.SEC2.Tabulate_1.SEC1.BDY.Cross_tabular_summary_report_Table_1" hidden="1">#REF!</definedName>
    <definedName name="_AMO_SingleObject_732119577_ROM_F0.SEC2.Tabulate_1.SEC2.BDY.Cross_tabular_summary_report_Table_1" localSheetId="5" hidden="1">[1]Table3.8c!#REF!</definedName>
    <definedName name="_AMO_SingleObject_732119577_ROM_F0.SEC2.Tabulate_1.SEC2.BDY.Cross_tabular_summary_report_Table_1" localSheetId="3" hidden="1">[1]Table3.8c!#REF!</definedName>
    <definedName name="_AMO_SingleObject_732119577_ROM_F0.SEC2.Tabulate_1.SEC2.BDY.Cross_tabular_summary_report_Table_1" localSheetId="1" hidden="1">[1]Table3.8c!#REF!</definedName>
    <definedName name="_AMO_SingleObject_732119577_ROM_F0.SEC2.Tabulate_1.SEC2.BDY.Cross_tabular_summary_report_Table_1" hidden="1">[1]Table3.8c!#REF!</definedName>
    <definedName name="_AMO_SingleObject_921006515_ROM_F0.SEC2.Tabulate_1.SEC1.FTR.TXT1" localSheetId="5" hidden="1">'[1]Table 2'!#REF!</definedName>
    <definedName name="_AMO_SingleObject_921006515_ROM_F0.SEC2.Tabulate_1.SEC1.FTR.TXT1" localSheetId="3" hidden="1">'[1]Table 2'!#REF!</definedName>
    <definedName name="_AMO_SingleObject_921006515_ROM_F0.SEC2.Tabulate_1.SEC1.FTR.TXT1" localSheetId="1" hidden="1">'[1]Table 2'!#REF!</definedName>
    <definedName name="_AMO_SingleObject_921006515_ROM_F0.SEC2.Tabulate_1.SEC1.FTR.TXT1" hidden="1">'[1]Table 2'!#REF!</definedName>
    <definedName name="_AMO_SingleObject_921006515_ROM_F0.SEC2.Tabulate_1.SEC1.HDR.TXT1" localSheetId="5" hidden="1">'[1]Table 2'!#REF!</definedName>
    <definedName name="_AMO_SingleObject_921006515_ROM_F0.SEC2.Tabulate_1.SEC1.HDR.TXT1" localSheetId="3" hidden="1">'[1]Table 2'!#REF!</definedName>
    <definedName name="_AMO_SingleObject_921006515_ROM_F0.SEC2.Tabulate_1.SEC1.HDR.TXT1" localSheetId="1" hidden="1">'[1]Table 2'!#REF!</definedName>
    <definedName name="_AMO_SingleObject_921006515_ROM_F0.SEC2.Tabulate_1.SEC1.HDR.TXT1" hidden="1">'[1]Table 2'!#REF!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UniqueIdentifier" hidden="1">"'1b747e39-c320-4639-b18d-8c13a71b5592'"</definedName>
    <definedName name="_AMO_XmlVersion" hidden="1">"'1'"</definedName>
    <definedName name="Summary_Tables" localSheetId="5">[1]Table1!#REF!</definedName>
    <definedName name="Summary_Tables" localSheetId="3">[1]Table1!#REF!</definedName>
    <definedName name="Summary_Tables" localSheetId="1">[1]Table1!#REF!</definedName>
    <definedName name="Summary_Tables">[1]Table1!#REF!</definedName>
    <definedName name="Summary_Tables_10" localSheetId="5">#REF!</definedName>
    <definedName name="Summary_Tables_10" localSheetId="3">#REF!</definedName>
    <definedName name="Summary_Tables_10" localSheetId="1">#REF!</definedName>
    <definedName name="Summary_Tables_10">#REF!</definedName>
    <definedName name="Summary_Tables_11" localSheetId="5">[1]Table2.1!#REF!</definedName>
    <definedName name="Summary_Tables_11" localSheetId="3">[1]Table2.1!#REF!</definedName>
    <definedName name="Summary_Tables_11" localSheetId="1">[1]Table2.1!#REF!</definedName>
    <definedName name="Summary_Tables_11">[1]Table2.1!#REF!</definedName>
    <definedName name="Summary_Tables_14" localSheetId="5">#REF!</definedName>
    <definedName name="Summary_Tables_14" localSheetId="3">#REF!</definedName>
    <definedName name="Summary_Tables_14" localSheetId="1">#REF!</definedName>
    <definedName name="Summary_Tables_14">#REF!</definedName>
    <definedName name="Summary_Tables_15" localSheetId="5">#REF!</definedName>
    <definedName name="Summary_Tables_15" localSheetId="3">#REF!</definedName>
    <definedName name="Summary_Tables_15" localSheetId="1">#REF!</definedName>
    <definedName name="Summary_Tables_15">#REF!</definedName>
    <definedName name="Summary_Tables_17" localSheetId="5">[1]Table3.7!#REF!</definedName>
    <definedName name="Summary_Tables_17" localSheetId="3">[1]Table3.7!#REF!</definedName>
    <definedName name="Summary_Tables_17" localSheetId="1">[1]Table3.7!#REF!</definedName>
    <definedName name="Summary_Tables_17">[1]Table3.7!#REF!</definedName>
    <definedName name="Summary_Tables_18" localSheetId="5">[1]Table3.6!#REF!</definedName>
    <definedName name="Summary_Tables_18" localSheetId="3">[1]Table3.6!#REF!</definedName>
    <definedName name="Summary_Tables_18" localSheetId="1">[1]Table3.6!#REF!</definedName>
    <definedName name="Summary_Tables_18">[1]Table3.6!#REF!</definedName>
    <definedName name="Summary_Tables_19" localSheetId="5">#REF!</definedName>
    <definedName name="Summary_Tables_19" localSheetId="3">#REF!</definedName>
    <definedName name="Summary_Tables_19" localSheetId="1">#REF!</definedName>
    <definedName name="Summary_Tables_19">#REF!</definedName>
    <definedName name="Summary_Tables_2" localSheetId="5">[1]Table1!#REF!</definedName>
    <definedName name="Summary_Tables_2" localSheetId="3">[1]Table1!#REF!</definedName>
    <definedName name="Summary_Tables_2" localSheetId="1">[1]Table1!#REF!</definedName>
    <definedName name="Summary_Tables_2">[1]Table1!#REF!</definedName>
    <definedName name="Summary_Tables_20" localSheetId="5">[1]Table4!#REF!</definedName>
    <definedName name="Summary_Tables_20" localSheetId="3">[1]Table4!#REF!</definedName>
    <definedName name="Summary_Tables_20" localSheetId="1">[1]Table4!#REF!</definedName>
    <definedName name="Summary_Tables_20">[1]Table4!#REF!</definedName>
    <definedName name="Summary_Tables_24" localSheetId="5">[1]Table8!#REF!</definedName>
    <definedName name="Summary_Tables_24" localSheetId="3">[1]Table8!#REF!</definedName>
    <definedName name="Summary_Tables_24" localSheetId="1">[1]Table8!#REF!</definedName>
    <definedName name="Summary_Tables_24">[1]Table8!#REF!</definedName>
    <definedName name="Summary_Tables_25" localSheetId="5">[1]Table2.2!#REF!</definedName>
    <definedName name="Summary_Tables_25" localSheetId="3">[1]Table2.2!#REF!</definedName>
    <definedName name="Summary_Tables_25" localSheetId="1">[1]Table2.2!#REF!</definedName>
    <definedName name="Summary_Tables_25">[1]Table2.2!#REF!</definedName>
    <definedName name="Summary_Tables_26" localSheetId="5">[1]Table2.2!#REF!</definedName>
    <definedName name="Summary_Tables_26" localSheetId="3">[1]Table2.2!#REF!</definedName>
    <definedName name="Summary_Tables_26" localSheetId="1">[1]Table2.2!#REF!</definedName>
    <definedName name="Summary_Tables_26">[1]Table2.2!#REF!</definedName>
    <definedName name="Summary_Tables_27" localSheetId="5">#REF!</definedName>
    <definedName name="Summary_Tables_27" localSheetId="3">#REF!</definedName>
    <definedName name="Summary_Tables_27" localSheetId="1">#REF!</definedName>
    <definedName name="Summary_Tables_27">#REF!</definedName>
    <definedName name="Summary_Tables_28" localSheetId="5">'[1]Table 2'!#REF!</definedName>
    <definedName name="Summary_Tables_28" localSheetId="3">'[1]Table 2'!#REF!</definedName>
    <definedName name="Summary_Tables_28" localSheetId="1">'[1]Table 2'!#REF!</definedName>
    <definedName name="Summary_Tables_28">'[1]Table 2'!#REF!</definedName>
    <definedName name="Summary_Tables_29" localSheetId="5">'[1]Table 2'!#REF!</definedName>
    <definedName name="Summary_Tables_29" localSheetId="3">'[1]Table 2'!#REF!</definedName>
    <definedName name="Summary_Tables_29" localSheetId="1">'[1]Table 2'!#REF!</definedName>
    <definedName name="Summary_Tables_29">'[1]Table 2'!#REF!</definedName>
    <definedName name="Summary_Tables_3" localSheetId="5">[2]Table2.2!#REF!</definedName>
    <definedName name="Summary_Tables_3" localSheetId="3">[2]Table2.2!#REF!</definedName>
    <definedName name="Summary_Tables_3" localSheetId="1">[2]Table2.2!#REF!</definedName>
    <definedName name="Summary_Tables_3">[2]Table2.2!#REF!</definedName>
    <definedName name="Summary_Tables_30" localSheetId="5">'[1]Table 2'!#REF!</definedName>
    <definedName name="Summary_Tables_30" localSheetId="3">'[1]Table 2'!#REF!</definedName>
    <definedName name="Summary_Tables_30" localSheetId="1">'[1]Table 2'!#REF!</definedName>
    <definedName name="Summary_Tables_30">'[1]Table 2'!#REF!</definedName>
    <definedName name="Summary_Tables_31" localSheetId="5">'[1]Table 2.3'!#REF!</definedName>
    <definedName name="Summary_Tables_31" localSheetId="3">'[1]Table 2.3'!#REF!</definedName>
    <definedName name="Summary_Tables_31" localSheetId="1">'[1]Table 2.3'!#REF!</definedName>
    <definedName name="Summary_Tables_31">'[1]Table 2.3'!#REF!</definedName>
    <definedName name="Summary_Tables_32" localSheetId="5">'[1]Table 2.3'!#REF!</definedName>
    <definedName name="Summary_Tables_32" localSheetId="3">'[1]Table 2.3'!#REF!</definedName>
    <definedName name="Summary_Tables_32" localSheetId="1">'[1]Table 2.3'!#REF!</definedName>
    <definedName name="Summary_Tables_32">'[1]Table 2.3'!#REF!</definedName>
    <definedName name="Summary_Tables_34" localSheetId="5">[1]Table3.8a!#REF!</definedName>
    <definedName name="Summary_Tables_34" localSheetId="3">[1]Table3.8a!#REF!</definedName>
    <definedName name="Summary_Tables_34" localSheetId="1">[1]Table3.8a!#REF!</definedName>
    <definedName name="Summary_Tables_34">[1]Table3.8a!#REF!</definedName>
    <definedName name="Summary_Tables_35" localSheetId="5">[1]Table3.8b!#REF!</definedName>
    <definedName name="Summary_Tables_35" localSheetId="3">[1]Table3.8b!#REF!</definedName>
    <definedName name="Summary_Tables_35" localSheetId="1">[1]Table3.8b!#REF!</definedName>
    <definedName name="Summary_Tables_35">[1]Table3.8b!#REF!</definedName>
    <definedName name="Summary_Tables_36" localSheetId="5">#REF!</definedName>
    <definedName name="Summary_Tables_36" localSheetId="3">#REF!</definedName>
    <definedName name="Summary_Tables_36" localSheetId="1">#REF!</definedName>
    <definedName name="Summary_Tables_36">#REF!</definedName>
    <definedName name="Summary_Tables_37" localSheetId="5">[1]Table3.8c!#REF!</definedName>
    <definedName name="Summary_Tables_37" localSheetId="3">[1]Table3.8c!#REF!</definedName>
    <definedName name="Summary_Tables_37" localSheetId="1">[1]Table3.8c!#REF!</definedName>
    <definedName name="Summary_Tables_37">[1]Table3.8c!#REF!</definedName>
    <definedName name="Summary_Tables_38" localSheetId="5">[1]Table3.6!#REF!</definedName>
    <definedName name="Summary_Tables_38" localSheetId="3">[1]Table3.6!#REF!</definedName>
    <definedName name="Summary_Tables_38" localSheetId="1">[1]Table3.6!#REF!</definedName>
    <definedName name="Summary_Tables_38">[1]Table3.6!#REF!</definedName>
    <definedName name="Summary_Tables_4" localSheetId="5">[2]Table2.2!#REF!</definedName>
    <definedName name="Summary_Tables_4" localSheetId="3">[2]Table2.2!#REF!</definedName>
    <definedName name="Summary_Tables_4" localSheetId="1">[2]Table2.2!#REF!</definedName>
    <definedName name="Summary_Tables_4">[2]Table2.2!#REF!</definedName>
    <definedName name="Summary_Tables_44" localSheetId="5">[1]Table2.1!#REF!</definedName>
    <definedName name="Summary_Tables_44" localSheetId="3">[1]Table2.1!#REF!</definedName>
    <definedName name="Summary_Tables_44" localSheetId="1">[1]Table2.1!#REF!</definedName>
    <definedName name="Summary_Tables_44">[1]Table2.1!#REF!</definedName>
    <definedName name="Summary_Tables_45" localSheetId="5">[1]Table2.2!#REF!</definedName>
    <definedName name="Summary_Tables_45" localSheetId="3">[1]Table2.2!#REF!</definedName>
    <definedName name="Summary_Tables_45" localSheetId="1">[1]Table2.2!#REF!</definedName>
    <definedName name="Summary_Tables_45">[1]Table2.2!#REF!</definedName>
    <definedName name="Summary_Tables_46" localSheetId="5">[1]Table2.2!#REF!</definedName>
    <definedName name="Summary_Tables_46" localSheetId="3">[1]Table2.2!#REF!</definedName>
    <definedName name="Summary_Tables_46" localSheetId="1">[1]Table2.2!#REF!</definedName>
    <definedName name="Summary_Tables_46">[1]Table2.2!#REF!</definedName>
    <definedName name="Summary_Tables_5" localSheetId="5">[2]Table2.2!#REF!</definedName>
    <definedName name="Summary_Tables_5" localSheetId="3">[2]Table2.2!#REF!</definedName>
    <definedName name="Summary_Tables_5" localSheetId="1">[2]Table2.2!#REF!</definedName>
    <definedName name="Summary_Tables_5">[2]Table2.2!#REF!</definedName>
  </definedNames>
  <calcPr calcId="145621"/>
</workbook>
</file>

<file path=xl/calcChain.xml><?xml version="1.0" encoding="utf-8"?>
<calcChain xmlns="http://schemas.openxmlformats.org/spreadsheetml/2006/main">
  <c r="J41" i="11" l="1"/>
  <c r="C41" i="11"/>
  <c r="D41" i="11"/>
  <c r="E41" i="11"/>
  <c r="F41" i="11"/>
  <c r="G41" i="11"/>
  <c r="H41" i="11"/>
  <c r="I41" i="11"/>
  <c r="K41" i="11"/>
  <c r="L41" i="11"/>
  <c r="M41" i="11"/>
  <c r="N41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B42" i="11"/>
  <c r="B43" i="11"/>
  <c r="B44" i="11"/>
  <c r="B45" i="11"/>
  <c r="B41" i="11"/>
  <c r="C37" i="9" l="1"/>
  <c r="A84" i="8"/>
  <c r="A85" i="8"/>
  <c r="A86" i="8"/>
  <c r="A87" i="8"/>
  <c r="A88" i="8"/>
  <c r="A89" i="8"/>
  <c r="A90" i="8"/>
  <c r="A91" i="8"/>
  <c r="A83" i="8"/>
  <c r="B105" i="8"/>
  <c r="B97" i="8"/>
  <c r="C105" i="8"/>
  <c r="D105" i="8"/>
  <c r="E105" i="8"/>
  <c r="F105" i="8"/>
  <c r="G105" i="8"/>
  <c r="H105" i="8"/>
  <c r="I105" i="8"/>
  <c r="J105" i="8"/>
  <c r="K105" i="8"/>
  <c r="B104" i="8"/>
  <c r="B99" i="8"/>
  <c r="B98" i="8"/>
  <c r="C98" i="8"/>
  <c r="D98" i="8"/>
  <c r="E98" i="8"/>
  <c r="F98" i="8"/>
  <c r="G98" i="8"/>
  <c r="H98" i="8"/>
  <c r="I98" i="8"/>
  <c r="J98" i="8"/>
  <c r="K98" i="8"/>
  <c r="C99" i="8"/>
  <c r="D99" i="8"/>
  <c r="E99" i="8"/>
  <c r="F99" i="8"/>
  <c r="G99" i="8"/>
  <c r="H99" i="8"/>
  <c r="I99" i="8"/>
  <c r="J99" i="8"/>
  <c r="K99" i="8"/>
  <c r="B100" i="8"/>
  <c r="C100" i="8"/>
  <c r="D100" i="8"/>
  <c r="E100" i="8"/>
  <c r="F100" i="8"/>
  <c r="G100" i="8"/>
  <c r="H100" i="8"/>
  <c r="I100" i="8"/>
  <c r="J100" i="8"/>
  <c r="K100" i="8"/>
  <c r="B101" i="8"/>
  <c r="C101" i="8"/>
  <c r="D101" i="8"/>
  <c r="E101" i="8"/>
  <c r="F101" i="8"/>
  <c r="G101" i="8"/>
  <c r="H101" i="8"/>
  <c r="I101" i="8"/>
  <c r="J101" i="8"/>
  <c r="K101" i="8"/>
  <c r="B102" i="8"/>
  <c r="C102" i="8"/>
  <c r="D102" i="8"/>
  <c r="E102" i="8"/>
  <c r="F102" i="8"/>
  <c r="G102" i="8"/>
  <c r="H102" i="8"/>
  <c r="I102" i="8"/>
  <c r="J102" i="8"/>
  <c r="K102" i="8"/>
  <c r="B103" i="8"/>
  <c r="C103" i="8"/>
  <c r="D103" i="8"/>
  <c r="E103" i="8"/>
  <c r="F103" i="8"/>
  <c r="G103" i="8"/>
  <c r="H103" i="8"/>
  <c r="I103" i="8"/>
  <c r="J103" i="8"/>
  <c r="K103" i="8"/>
  <c r="C104" i="8"/>
  <c r="D104" i="8"/>
  <c r="E104" i="8"/>
  <c r="F104" i="8"/>
  <c r="G104" i="8"/>
  <c r="H104" i="8"/>
  <c r="I104" i="8"/>
  <c r="J104" i="8"/>
  <c r="K104" i="8"/>
  <c r="K97" i="8"/>
  <c r="C97" i="8"/>
  <c r="D97" i="8"/>
  <c r="E97" i="8"/>
  <c r="F97" i="8"/>
  <c r="G97" i="8"/>
  <c r="H97" i="8"/>
  <c r="I97" i="8"/>
  <c r="J97" i="8"/>
  <c r="K83" i="8" l="1"/>
  <c r="C83" i="8"/>
  <c r="D83" i="8"/>
  <c r="E83" i="8"/>
  <c r="F83" i="8"/>
  <c r="G83" i="8"/>
  <c r="H83" i="8"/>
  <c r="I83" i="8"/>
  <c r="J83" i="8"/>
  <c r="C84" i="8"/>
  <c r="D84" i="8"/>
  <c r="E84" i="8"/>
  <c r="F84" i="8"/>
  <c r="G84" i="8"/>
  <c r="H84" i="8"/>
  <c r="I84" i="8"/>
  <c r="J84" i="8"/>
  <c r="K84" i="8"/>
  <c r="C85" i="8"/>
  <c r="D85" i="8"/>
  <c r="E85" i="8"/>
  <c r="F85" i="8"/>
  <c r="G85" i="8"/>
  <c r="H85" i="8"/>
  <c r="I85" i="8"/>
  <c r="J85" i="8"/>
  <c r="K85" i="8"/>
  <c r="C86" i="8"/>
  <c r="D86" i="8"/>
  <c r="E86" i="8"/>
  <c r="F86" i="8"/>
  <c r="G86" i="8"/>
  <c r="H86" i="8"/>
  <c r="I86" i="8"/>
  <c r="J86" i="8"/>
  <c r="K86" i="8"/>
  <c r="C87" i="8"/>
  <c r="D87" i="8"/>
  <c r="E87" i="8"/>
  <c r="F87" i="8"/>
  <c r="G87" i="8"/>
  <c r="H87" i="8"/>
  <c r="I87" i="8"/>
  <c r="J87" i="8"/>
  <c r="K87" i="8"/>
  <c r="C88" i="8"/>
  <c r="D88" i="8"/>
  <c r="E88" i="8"/>
  <c r="F88" i="8"/>
  <c r="G88" i="8"/>
  <c r="H88" i="8"/>
  <c r="I88" i="8"/>
  <c r="J88" i="8"/>
  <c r="K88" i="8"/>
  <c r="C89" i="8"/>
  <c r="D89" i="8"/>
  <c r="E89" i="8"/>
  <c r="F89" i="8"/>
  <c r="G89" i="8"/>
  <c r="H89" i="8"/>
  <c r="I89" i="8"/>
  <c r="J89" i="8"/>
  <c r="K89" i="8"/>
  <c r="C90" i="8"/>
  <c r="D90" i="8"/>
  <c r="E90" i="8"/>
  <c r="F90" i="8"/>
  <c r="G90" i="8"/>
  <c r="H90" i="8"/>
  <c r="I90" i="8"/>
  <c r="J90" i="8"/>
  <c r="K90" i="8"/>
  <c r="C91" i="8"/>
  <c r="D91" i="8"/>
  <c r="E91" i="8"/>
  <c r="F91" i="8"/>
  <c r="G91" i="8"/>
  <c r="H91" i="8"/>
  <c r="I91" i="8"/>
  <c r="J91" i="8"/>
  <c r="K91" i="8"/>
  <c r="B91" i="8"/>
  <c r="B90" i="8"/>
  <c r="B89" i="8"/>
  <c r="B88" i="8"/>
  <c r="B87" i="8"/>
  <c r="B86" i="8"/>
  <c r="B85" i="8"/>
  <c r="B84" i="8"/>
  <c r="B83" i="8"/>
  <c r="N37" i="13" l="1"/>
  <c r="N38" i="13"/>
  <c r="N39" i="13"/>
  <c r="N40" i="13"/>
  <c r="N41" i="13"/>
  <c r="M37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L37" i="13"/>
  <c r="K37" i="13"/>
  <c r="J37" i="13"/>
  <c r="I37" i="13"/>
  <c r="H37" i="13"/>
  <c r="G37" i="13"/>
  <c r="F37" i="13"/>
  <c r="E37" i="13"/>
  <c r="D37" i="13"/>
  <c r="C37" i="13"/>
  <c r="B37" i="13"/>
  <c r="J41" i="10"/>
  <c r="C37" i="10"/>
  <c r="I41" i="10"/>
  <c r="H41" i="10"/>
  <c r="G41" i="10"/>
  <c r="F41" i="10"/>
  <c r="E41" i="10"/>
  <c r="D41" i="10"/>
  <c r="C41" i="10"/>
  <c r="J40" i="10"/>
  <c r="I40" i="10"/>
  <c r="H40" i="10"/>
  <c r="G40" i="10"/>
  <c r="F40" i="10"/>
  <c r="E40" i="10"/>
  <c r="D40" i="10"/>
  <c r="C40" i="10"/>
  <c r="J39" i="10"/>
  <c r="I39" i="10"/>
  <c r="H39" i="10"/>
  <c r="G39" i="10"/>
  <c r="F39" i="10"/>
  <c r="E39" i="10"/>
  <c r="D39" i="10"/>
  <c r="C39" i="10"/>
  <c r="J38" i="10"/>
  <c r="I38" i="10"/>
  <c r="H38" i="10"/>
  <c r="G38" i="10"/>
  <c r="F38" i="10"/>
  <c r="E38" i="10"/>
  <c r="D38" i="10"/>
  <c r="C38" i="10"/>
  <c r="J37" i="10"/>
  <c r="I37" i="10"/>
  <c r="H37" i="10"/>
  <c r="G37" i="10"/>
  <c r="F37" i="10"/>
  <c r="E37" i="10"/>
  <c r="D37" i="10"/>
  <c r="D37" i="12"/>
  <c r="E37" i="12"/>
  <c r="F37" i="12"/>
  <c r="G37" i="12"/>
  <c r="H37" i="12"/>
  <c r="I37" i="12"/>
  <c r="J37" i="12"/>
  <c r="K37" i="12"/>
  <c r="L37" i="12"/>
  <c r="M37" i="12"/>
  <c r="N37" i="12"/>
  <c r="D38" i="12"/>
  <c r="E38" i="12"/>
  <c r="F38" i="12"/>
  <c r="G38" i="12"/>
  <c r="H38" i="12"/>
  <c r="I38" i="12"/>
  <c r="J38" i="12"/>
  <c r="K38" i="12"/>
  <c r="L38" i="12"/>
  <c r="M38" i="12"/>
  <c r="N38" i="12"/>
  <c r="D39" i="12"/>
  <c r="E39" i="12"/>
  <c r="F39" i="12"/>
  <c r="G39" i="12"/>
  <c r="H39" i="12"/>
  <c r="I39" i="12"/>
  <c r="J39" i="12"/>
  <c r="K39" i="12"/>
  <c r="L39" i="12"/>
  <c r="M39" i="12"/>
  <c r="N39" i="12"/>
  <c r="D40" i="12"/>
  <c r="E40" i="12"/>
  <c r="F40" i="12"/>
  <c r="G40" i="12"/>
  <c r="H40" i="12"/>
  <c r="I40" i="12"/>
  <c r="J40" i="12"/>
  <c r="K40" i="12"/>
  <c r="L40" i="12"/>
  <c r="M40" i="12"/>
  <c r="N40" i="12"/>
  <c r="D41" i="12"/>
  <c r="E41" i="12"/>
  <c r="F41" i="12"/>
  <c r="G41" i="12"/>
  <c r="H41" i="12"/>
  <c r="I41" i="12"/>
  <c r="J41" i="12"/>
  <c r="K41" i="12"/>
  <c r="L41" i="12"/>
  <c r="M41" i="12"/>
  <c r="N41" i="12"/>
  <c r="C41" i="12"/>
  <c r="C40" i="12"/>
  <c r="C39" i="12"/>
  <c r="C38" i="12"/>
  <c r="C37" i="12"/>
  <c r="D37" i="9"/>
  <c r="E37" i="9"/>
  <c r="F37" i="9"/>
  <c r="G37" i="9"/>
  <c r="H37" i="9"/>
  <c r="I37" i="9"/>
  <c r="J37" i="9"/>
  <c r="K37" i="9"/>
  <c r="D38" i="9"/>
  <c r="E38" i="9"/>
  <c r="F38" i="9"/>
  <c r="G38" i="9"/>
  <c r="H38" i="9"/>
  <c r="I38" i="9"/>
  <c r="J38" i="9"/>
  <c r="K38" i="9"/>
  <c r="D39" i="9"/>
  <c r="E39" i="9"/>
  <c r="F39" i="9"/>
  <c r="G39" i="9"/>
  <c r="H39" i="9"/>
  <c r="I39" i="9"/>
  <c r="J39" i="9"/>
  <c r="K39" i="9"/>
  <c r="D40" i="9"/>
  <c r="E40" i="9"/>
  <c r="F40" i="9"/>
  <c r="G40" i="9"/>
  <c r="H40" i="9"/>
  <c r="I40" i="9"/>
  <c r="J40" i="9"/>
  <c r="K40" i="9"/>
  <c r="D41" i="9"/>
  <c r="E41" i="9"/>
  <c r="F41" i="9"/>
  <c r="G41" i="9"/>
  <c r="H41" i="9"/>
  <c r="I41" i="9"/>
  <c r="J41" i="9"/>
  <c r="K41" i="9"/>
  <c r="C41" i="9"/>
  <c r="C40" i="9"/>
  <c r="C39" i="9"/>
  <c r="C38" i="9"/>
  <c r="D77" i="8"/>
  <c r="E77" i="8"/>
  <c r="F77" i="8"/>
  <c r="G77" i="8"/>
  <c r="H77" i="8"/>
  <c r="I77" i="8"/>
  <c r="J77" i="8"/>
  <c r="K77" i="8"/>
  <c r="D78" i="8"/>
  <c r="E78" i="8"/>
  <c r="F78" i="8"/>
  <c r="G78" i="8"/>
  <c r="H78" i="8"/>
  <c r="I78" i="8"/>
  <c r="J78" i="8"/>
  <c r="K78" i="8"/>
  <c r="C77" i="8"/>
  <c r="C78" i="8"/>
  <c r="C35" i="11"/>
  <c r="D35" i="11"/>
  <c r="E35" i="11"/>
  <c r="F35" i="11"/>
  <c r="G35" i="11"/>
  <c r="H35" i="11"/>
  <c r="I35" i="11"/>
  <c r="J35" i="11"/>
  <c r="K35" i="11"/>
  <c r="L35" i="11"/>
  <c r="M35" i="11"/>
  <c r="N35" i="11"/>
  <c r="C39" i="8"/>
  <c r="B35" i="11"/>
  <c r="C71" i="8"/>
  <c r="D76" i="8"/>
  <c r="E76" i="8"/>
  <c r="F76" i="8"/>
  <c r="G76" i="8"/>
  <c r="H76" i="8"/>
  <c r="I76" i="8"/>
  <c r="J76" i="8"/>
  <c r="K76" i="8"/>
  <c r="C76" i="8"/>
  <c r="K36" i="8" l="1"/>
  <c r="D36" i="8"/>
  <c r="E36" i="8"/>
  <c r="F36" i="8"/>
  <c r="G36" i="8"/>
  <c r="H36" i="8"/>
  <c r="I36" i="8"/>
  <c r="J36" i="8"/>
  <c r="C36" i="8"/>
  <c r="C40" i="8"/>
  <c r="D40" i="8"/>
  <c r="D75" i="8" s="1"/>
  <c r="E40" i="8"/>
  <c r="F40" i="8"/>
  <c r="F75" i="8" s="1"/>
  <c r="G40" i="8"/>
  <c r="H40" i="8"/>
  <c r="H75" i="8" s="1"/>
  <c r="I40" i="8"/>
  <c r="I75" i="8" s="1"/>
  <c r="J40" i="8"/>
  <c r="J75" i="8" s="1"/>
  <c r="K40" i="8"/>
  <c r="C41" i="8"/>
  <c r="C75" i="8" s="1"/>
  <c r="D41" i="8"/>
  <c r="D74" i="8" s="1"/>
  <c r="E41" i="8"/>
  <c r="E74" i="8" s="1"/>
  <c r="F41" i="8"/>
  <c r="G41" i="8"/>
  <c r="H41" i="8"/>
  <c r="H74" i="8" s="1"/>
  <c r="I41" i="8"/>
  <c r="I74" i="8" s="1"/>
  <c r="J41" i="8"/>
  <c r="K41" i="8"/>
  <c r="C42" i="8"/>
  <c r="C74" i="8" s="1"/>
  <c r="D42" i="8"/>
  <c r="D73" i="8" s="1"/>
  <c r="E42" i="8"/>
  <c r="F42" i="8"/>
  <c r="G42" i="8"/>
  <c r="H42" i="8"/>
  <c r="H73" i="8" s="1"/>
  <c r="I42" i="8"/>
  <c r="J42" i="8"/>
  <c r="K42" i="8"/>
  <c r="C43" i="8"/>
  <c r="C73" i="8" s="1"/>
  <c r="D43" i="8"/>
  <c r="E43" i="8"/>
  <c r="F43" i="8"/>
  <c r="G43" i="8"/>
  <c r="H43" i="8"/>
  <c r="I43" i="8"/>
  <c r="J43" i="8"/>
  <c r="K43" i="8"/>
  <c r="C44" i="8"/>
  <c r="D44" i="8"/>
  <c r="E44" i="8"/>
  <c r="F44" i="8"/>
  <c r="G44" i="8"/>
  <c r="H44" i="8"/>
  <c r="I44" i="8"/>
  <c r="J44" i="8"/>
  <c r="K44" i="8"/>
  <c r="C45" i="8"/>
  <c r="D45" i="8"/>
  <c r="E45" i="8"/>
  <c r="F45" i="8"/>
  <c r="G45" i="8"/>
  <c r="H45" i="8"/>
  <c r="I45" i="8"/>
  <c r="J45" i="8"/>
  <c r="K45" i="8"/>
  <c r="C46" i="8"/>
  <c r="D46" i="8"/>
  <c r="E46" i="8"/>
  <c r="F46" i="8"/>
  <c r="G46" i="8"/>
  <c r="H46" i="8"/>
  <c r="I46" i="8"/>
  <c r="J46" i="8"/>
  <c r="K46" i="8"/>
  <c r="C47" i="8"/>
  <c r="D47" i="8"/>
  <c r="E47" i="8"/>
  <c r="F47" i="8"/>
  <c r="G47" i="8"/>
  <c r="H47" i="8"/>
  <c r="I47" i="8"/>
  <c r="J47" i="8"/>
  <c r="K47" i="8"/>
  <c r="C48" i="8"/>
  <c r="D48" i="8"/>
  <c r="E48" i="8"/>
  <c r="F48" i="8"/>
  <c r="G48" i="8"/>
  <c r="H48" i="8"/>
  <c r="I48" i="8"/>
  <c r="J48" i="8"/>
  <c r="K48" i="8"/>
  <c r="C49" i="8"/>
  <c r="D49" i="8"/>
  <c r="E49" i="8"/>
  <c r="F49" i="8"/>
  <c r="G49" i="8"/>
  <c r="H49" i="8"/>
  <c r="I49" i="8"/>
  <c r="J49" i="8"/>
  <c r="K49" i="8"/>
  <c r="C50" i="8"/>
  <c r="D50" i="8"/>
  <c r="E50" i="8"/>
  <c r="F50" i="8"/>
  <c r="G50" i="8"/>
  <c r="H50" i="8"/>
  <c r="I50" i="8"/>
  <c r="J50" i="8"/>
  <c r="K50" i="8"/>
  <c r="C51" i="8"/>
  <c r="D51" i="8"/>
  <c r="E51" i="8"/>
  <c r="F51" i="8"/>
  <c r="G51" i="8"/>
  <c r="H51" i="8"/>
  <c r="I51" i="8"/>
  <c r="J51" i="8"/>
  <c r="K51" i="8"/>
  <c r="C52" i="8"/>
  <c r="D52" i="8"/>
  <c r="E52" i="8"/>
  <c r="F52" i="8"/>
  <c r="G52" i="8"/>
  <c r="H52" i="8"/>
  <c r="I52" i="8"/>
  <c r="J52" i="8"/>
  <c r="K52" i="8"/>
  <c r="C53" i="8"/>
  <c r="D53" i="8"/>
  <c r="E53" i="8"/>
  <c r="F53" i="8"/>
  <c r="G53" i="8"/>
  <c r="H53" i="8"/>
  <c r="I53" i="8"/>
  <c r="J53" i="8"/>
  <c r="K53" i="8"/>
  <c r="C54" i="8"/>
  <c r="D54" i="8"/>
  <c r="E54" i="8"/>
  <c r="F54" i="8"/>
  <c r="G54" i="8"/>
  <c r="H54" i="8"/>
  <c r="I54" i="8"/>
  <c r="J54" i="8"/>
  <c r="K54" i="8"/>
  <c r="C55" i="8"/>
  <c r="D55" i="8"/>
  <c r="E55" i="8"/>
  <c r="F55" i="8"/>
  <c r="G55" i="8"/>
  <c r="H55" i="8"/>
  <c r="I55" i="8"/>
  <c r="J55" i="8"/>
  <c r="K55" i="8"/>
  <c r="C56" i="8"/>
  <c r="D56" i="8"/>
  <c r="E56" i="8"/>
  <c r="F56" i="8"/>
  <c r="G56" i="8"/>
  <c r="H56" i="8"/>
  <c r="I56" i="8"/>
  <c r="J56" i="8"/>
  <c r="K56" i="8"/>
  <c r="C57" i="8"/>
  <c r="D57" i="8"/>
  <c r="E57" i="8"/>
  <c r="F57" i="8"/>
  <c r="G57" i="8"/>
  <c r="H57" i="8"/>
  <c r="I57" i="8"/>
  <c r="J57" i="8"/>
  <c r="K57" i="8"/>
  <c r="C58" i="8"/>
  <c r="D58" i="8"/>
  <c r="E58" i="8"/>
  <c r="F58" i="8"/>
  <c r="G58" i="8"/>
  <c r="H58" i="8"/>
  <c r="I58" i="8"/>
  <c r="J58" i="8"/>
  <c r="K58" i="8"/>
  <c r="C59" i="8"/>
  <c r="D59" i="8"/>
  <c r="E59" i="8"/>
  <c r="F59" i="8"/>
  <c r="G59" i="8"/>
  <c r="H59" i="8"/>
  <c r="I59" i="8"/>
  <c r="J59" i="8"/>
  <c r="K59" i="8"/>
  <c r="C60" i="8"/>
  <c r="D60" i="8"/>
  <c r="E60" i="8"/>
  <c r="F60" i="8"/>
  <c r="G60" i="8"/>
  <c r="H60" i="8"/>
  <c r="I60" i="8"/>
  <c r="J60" i="8"/>
  <c r="K60" i="8"/>
  <c r="C61" i="8"/>
  <c r="D61" i="8"/>
  <c r="E61" i="8"/>
  <c r="F61" i="8"/>
  <c r="G61" i="8"/>
  <c r="H61" i="8"/>
  <c r="I61" i="8"/>
  <c r="J61" i="8"/>
  <c r="K61" i="8"/>
  <c r="C62" i="8"/>
  <c r="D62" i="8"/>
  <c r="E62" i="8"/>
  <c r="F62" i="8"/>
  <c r="G62" i="8"/>
  <c r="H62" i="8"/>
  <c r="I62" i="8"/>
  <c r="J62" i="8"/>
  <c r="K62" i="8"/>
  <c r="C63" i="8"/>
  <c r="D63" i="8"/>
  <c r="E63" i="8"/>
  <c r="F63" i="8"/>
  <c r="G63" i="8"/>
  <c r="H63" i="8"/>
  <c r="I63" i="8"/>
  <c r="J63" i="8"/>
  <c r="K63" i="8"/>
  <c r="C64" i="8"/>
  <c r="D64" i="8"/>
  <c r="E64" i="8"/>
  <c r="F64" i="8"/>
  <c r="G64" i="8"/>
  <c r="H64" i="8"/>
  <c r="I64" i="8"/>
  <c r="J64" i="8"/>
  <c r="K64" i="8"/>
  <c r="C65" i="8"/>
  <c r="D65" i="8"/>
  <c r="E65" i="8"/>
  <c r="F65" i="8"/>
  <c r="G65" i="8"/>
  <c r="H65" i="8"/>
  <c r="I65" i="8"/>
  <c r="J65" i="8"/>
  <c r="K65" i="8"/>
  <c r="C66" i="8"/>
  <c r="D66" i="8"/>
  <c r="E66" i="8"/>
  <c r="F66" i="8"/>
  <c r="G66" i="8"/>
  <c r="H66" i="8"/>
  <c r="I66" i="8"/>
  <c r="J66" i="8"/>
  <c r="K66" i="8"/>
  <c r="C67" i="8"/>
  <c r="D67" i="8"/>
  <c r="E67" i="8"/>
  <c r="F67" i="8"/>
  <c r="G67" i="8"/>
  <c r="H67" i="8"/>
  <c r="I67" i="8"/>
  <c r="J67" i="8"/>
  <c r="K67" i="8"/>
  <c r="C68" i="8"/>
  <c r="D68" i="8"/>
  <c r="E68" i="8"/>
  <c r="F68" i="8"/>
  <c r="G68" i="8"/>
  <c r="H68" i="8"/>
  <c r="I68" i="8"/>
  <c r="J68" i="8"/>
  <c r="K68" i="8"/>
  <c r="C69" i="8"/>
  <c r="D69" i="8"/>
  <c r="E69" i="8"/>
  <c r="F69" i="8"/>
  <c r="G69" i="8"/>
  <c r="H69" i="8"/>
  <c r="I69" i="8"/>
  <c r="J69" i="8"/>
  <c r="K69" i="8"/>
  <c r="C70" i="8"/>
  <c r="D70" i="8"/>
  <c r="E70" i="8"/>
  <c r="F70" i="8"/>
  <c r="G70" i="8"/>
  <c r="H70" i="8"/>
  <c r="I70" i="8"/>
  <c r="J70" i="8"/>
  <c r="K70" i="8"/>
  <c r="D71" i="8"/>
  <c r="E71" i="8"/>
  <c r="F71" i="8"/>
  <c r="G71" i="8"/>
  <c r="H71" i="8"/>
  <c r="I71" i="8"/>
  <c r="J71" i="8"/>
  <c r="K71" i="8"/>
  <c r="D39" i="8"/>
  <c r="E39" i="8"/>
  <c r="E73" i="8" s="1"/>
  <c r="F39" i="8"/>
  <c r="F74" i="8" s="1"/>
  <c r="G39" i="8"/>
  <c r="G75" i="8" s="1"/>
  <c r="H39" i="8"/>
  <c r="I39" i="8"/>
  <c r="I73" i="8" s="1"/>
  <c r="J39" i="8"/>
  <c r="J74" i="8" s="1"/>
  <c r="K39" i="8"/>
  <c r="K75" i="8" s="1"/>
  <c r="I47" i="11" l="1"/>
  <c r="I48" i="11"/>
  <c r="I49" i="11"/>
  <c r="I50" i="11"/>
  <c r="I51" i="11"/>
  <c r="H51" i="11"/>
  <c r="H47" i="11"/>
  <c r="H48" i="11"/>
  <c r="H49" i="11"/>
  <c r="H50" i="11"/>
  <c r="L51" i="11"/>
  <c r="L47" i="11"/>
  <c r="L48" i="11"/>
  <c r="L49" i="11"/>
  <c r="L50" i="11"/>
  <c r="F47" i="11"/>
  <c r="F48" i="11"/>
  <c r="F49" i="11"/>
  <c r="F50" i="11"/>
  <c r="F51" i="11"/>
  <c r="J47" i="11"/>
  <c r="J48" i="11"/>
  <c r="J49" i="11"/>
  <c r="J50" i="11"/>
  <c r="J51" i="11"/>
  <c r="N47" i="11"/>
  <c r="N48" i="11"/>
  <c r="N49" i="11"/>
  <c r="N50" i="11"/>
  <c r="N51" i="11"/>
  <c r="M47" i="11"/>
  <c r="M48" i="11"/>
  <c r="M49" i="11"/>
  <c r="M50" i="11"/>
  <c r="M51" i="11"/>
  <c r="C51" i="11"/>
  <c r="C47" i="11"/>
  <c r="C48" i="11"/>
  <c r="C49" i="11"/>
  <c r="C50" i="11"/>
  <c r="B51" i="11"/>
  <c r="B50" i="11"/>
  <c r="E47" i="11"/>
  <c r="E48" i="11"/>
  <c r="E49" i="11"/>
  <c r="E50" i="11"/>
  <c r="E51" i="11"/>
  <c r="G51" i="11"/>
  <c r="G47" i="11"/>
  <c r="G48" i="11"/>
  <c r="G49" i="11"/>
  <c r="G50" i="11"/>
  <c r="K51" i="11"/>
  <c r="K47" i="11"/>
  <c r="K48" i="11"/>
  <c r="K49" i="11"/>
  <c r="K50" i="11"/>
  <c r="D51" i="11"/>
  <c r="D47" i="11"/>
  <c r="D48" i="11"/>
  <c r="D49" i="11"/>
  <c r="D50" i="11"/>
  <c r="B49" i="11"/>
  <c r="B48" i="11"/>
  <c r="B47" i="11"/>
  <c r="E75" i="8"/>
  <c r="G73" i="8"/>
  <c r="K73" i="8"/>
  <c r="J73" i="8"/>
  <c r="F73" i="8"/>
  <c r="K74" i="8"/>
  <c r="G74" i="8"/>
</calcChain>
</file>

<file path=xl/sharedStrings.xml><?xml version="1.0" encoding="utf-8"?>
<sst xmlns="http://schemas.openxmlformats.org/spreadsheetml/2006/main" count="1483" uniqueCount="113">
  <si>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</si>
  <si>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</si>
  <si>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</si>
  <si>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</si>
  <si>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</si>
  <si>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</si>
  <si>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</si>
  <si>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</si>
  <si>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</si>
  <si>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</si>
  <si>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</si>
  <si>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</si>
  <si>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</si>
  <si>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</si>
  <si>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</si>
  <si>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</si>
  <si>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</si>
  <si>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</si>
  <si>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</si>
  <si>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</si>
  <si>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</si>
  <si>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</si>
  <si>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</si>
  <si>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</si>
  <si>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</si>
  <si>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</si>
  <si>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</si>
  <si>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</si>
  <si>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</si>
  <si>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</si>
  <si>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</si>
  <si>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</si>
  <si>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</si>
  <si>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South Africa</t>
  </si>
  <si>
    <t xml:space="preserve"> </t>
  </si>
  <si>
    <t>Western Cape</t>
  </si>
  <si>
    <t xml:space="preserve"> -</t>
  </si>
  <si>
    <t>Eastern Cape</t>
  </si>
  <si>
    <t>Northern Cape</t>
  </si>
  <si>
    <t>Free State</t>
  </si>
  <si>
    <t>KwaZulu Natal</t>
  </si>
  <si>
    <t>North West</t>
  </si>
  <si>
    <t>Gauteng</t>
  </si>
  <si>
    <t xml:space="preserve">  -</t>
  </si>
  <si>
    <t>Mpumalanga</t>
  </si>
  <si>
    <t>Limpopo</t>
  </si>
  <si>
    <t>Unemployment</t>
  </si>
  <si>
    <t>W.C- Non Metro</t>
  </si>
  <si>
    <t>E.C- Non Metro</t>
  </si>
  <si>
    <t>E.C- Buffalo City</t>
  </si>
  <si>
    <t>F. S- Non Metro</t>
  </si>
  <si>
    <t>KZN- Non Metro</t>
  </si>
  <si>
    <t>G.P - Non Metro</t>
  </si>
  <si>
    <t xml:space="preserve"> Ekurhuleni</t>
  </si>
  <si>
    <t xml:space="preserve"> eThekhwini</t>
  </si>
  <si>
    <t>Mangaung</t>
  </si>
  <si>
    <t>Jan-Mar 08</t>
  </si>
  <si>
    <t>Apr-Jun 08</t>
  </si>
  <si>
    <t>Jul-Sep 08</t>
  </si>
  <si>
    <t>Oct-Dec 08</t>
  </si>
  <si>
    <t>Jan-Mar 09</t>
  </si>
  <si>
    <t>Apr-Jun 09</t>
  </si>
  <si>
    <t>Jul-Sep 09</t>
  </si>
  <si>
    <t>Oct-Dec 09</t>
  </si>
  <si>
    <t>Jan-Mar 10</t>
  </si>
  <si>
    <t>Apr-Jun 10</t>
  </si>
  <si>
    <t>Jul-Sep 10</t>
  </si>
  <si>
    <t>Oct-Dec 10</t>
  </si>
  <si>
    <t>Jan-Mar 11</t>
  </si>
  <si>
    <t>Apr-Jun 11</t>
  </si>
  <si>
    <t>Jul-Sep 11</t>
  </si>
  <si>
    <t>Oct-Dec 11</t>
  </si>
  <si>
    <t>Jan-Mar 12</t>
  </si>
  <si>
    <t>Apr-Jun 12</t>
  </si>
  <si>
    <t>Jul-Sep 12</t>
  </si>
  <si>
    <t>Oct-Dec 12</t>
  </si>
  <si>
    <t>Jan-Mar 13</t>
  </si>
  <si>
    <t>Apr-Jun 13</t>
  </si>
  <si>
    <t>Jul-Sep 13</t>
  </si>
  <si>
    <t>Oct-Dec 13</t>
  </si>
  <si>
    <t>Jan-Mar 14</t>
  </si>
  <si>
    <t>Apr-Jun 14</t>
  </si>
  <si>
    <t>Jul-Sep 14</t>
  </si>
  <si>
    <t>Oct-Dec 14</t>
  </si>
  <si>
    <t>Jan-Mar 15</t>
  </si>
  <si>
    <t>Apr-Jun 15</t>
  </si>
  <si>
    <t>Jul-Sep 15</t>
  </si>
  <si>
    <t>Oct-Dec 15</t>
  </si>
  <si>
    <t>Jan-Mar 16</t>
  </si>
  <si>
    <t>Unemployment rate</t>
  </si>
  <si>
    <t xml:space="preserve">  Cape Town</t>
  </si>
  <si>
    <t xml:space="preserve"> Nelson Mandela Bay</t>
  </si>
  <si>
    <t>Cape Town</t>
  </si>
  <si>
    <t>Buffalo City</t>
  </si>
  <si>
    <t>Nelson Mandela Bay</t>
  </si>
  <si>
    <t>Johannesburg</t>
  </si>
  <si>
    <t xml:space="preserve"> Tshwane</t>
  </si>
  <si>
    <t xml:space="preserve">  Johannesburg</t>
  </si>
  <si>
    <t xml:space="preserve"> Johannesburg</t>
  </si>
  <si>
    <t>(Absorption)Employed/population ratio</t>
  </si>
  <si>
    <t>AS a % of SA</t>
  </si>
  <si>
    <t>Average</t>
  </si>
  <si>
    <t>St Dev</t>
  </si>
  <si>
    <t>Range</t>
  </si>
  <si>
    <t>Correlation</t>
  </si>
  <si>
    <t>Mean</t>
  </si>
  <si>
    <t>Total</t>
  </si>
  <si>
    <t>Median</t>
  </si>
  <si>
    <t>Skewness</t>
  </si>
  <si>
    <t>Year to year</t>
  </si>
  <si>
    <t>Quartely average</t>
  </si>
  <si>
    <t>[</t>
  </si>
  <si>
    <t>% proportion of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</si>
</sst>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Border="1"/>
    <xf numFmtId="1" fontId="0" fillId="0" borderId="0" xfId="0" applyNumberFormat="1" applyBorder="1"/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0" xfId="0" applyFont="1" applyFill="1"/>
    <xf numFmtId="0" fontId="2" fillId="2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0" xfId="0" applyFont="1" applyFill="1"/>
    <xf numFmtId="0" fontId="2" fillId="0" borderId="5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2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%</a:t>
            </a:r>
            <a:r>
              <a:rPr lang="en-ZA" baseline="0"/>
              <a:t> of SA</a:t>
            </a:r>
            <a:endParaRPr lang="en-ZA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9815296343770981E-2"/>
          <c:y val="0.125933599740019"/>
          <c:w val="0.9151531465543552"/>
          <c:h val="0.69938117828988966"/>
        </c:manualLayout>
      </c:layout>
      <c:lineChart>
        <c:grouping val="standard"/>
        <c:varyColors val="0"/>
        <c:ser>
          <c:idx val="0"/>
          <c:order val="0"/>
          <c:tx>
            <c:strRef>
              <c:f>UnemploymentProv!$C$38</c:f>
              <c:strCache>
                <c:ptCount val="1"/>
                <c:pt idx="0">
                  <c:v>Western Cape</c:v>
                </c:pt>
              </c:strCache>
            </c:strRef>
          </c:tx>
          <c:marker>
            <c:symbol val="none"/>
          </c:marker>
          <c:cat>
            <c:strRef>
              <c:f>UnemploymentProv!$A$39:$A$71</c:f>
              <c:strCache>
                <c:ptCount val="33"/>
                <c:pt idx="0">
                  <c:v>Jan-Mar 08</c:v>
                </c:pt>
                <c:pt idx="1">
                  <c:v>Apr-Jun 08</c:v>
                </c:pt>
                <c:pt idx="2">
                  <c:v>Jul-Sep 08</c:v>
                </c:pt>
                <c:pt idx="3">
                  <c:v>Oct-Dec 08</c:v>
                </c:pt>
                <c:pt idx="4">
                  <c:v>Jan-Mar 09</c:v>
                </c:pt>
                <c:pt idx="5">
                  <c:v>Apr-Jun 09</c:v>
                </c:pt>
                <c:pt idx="6">
                  <c:v>Jul-Sep 09</c:v>
                </c:pt>
                <c:pt idx="7">
                  <c:v>Oct-Dec 09</c:v>
                </c:pt>
                <c:pt idx="8">
                  <c:v>Jan-Mar 10</c:v>
                </c:pt>
                <c:pt idx="9">
                  <c:v>Apr-Jun 10</c:v>
                </c:pt>
                <c:pt idx="10">
                  <c:v>Jul-Sep 10</c:v>
                </c:pt>
                <c:pt idx="11">
                  <c:v>Oct-Dec 10</c:v>
                </c:pt>
                <c:pt idx="12">
                  <c:v>Jan-Mar 11</c:v>
                </c:pt>
                <c:pt idx="13">
                  <c:v>Apr-Jun 11</c:v>
                </c:pt>
                <c:pt idx="14">
                  <c:v>Jul-Sep 11</c:v>
                </c:pt>
                <c:pt idx="15">
                  <c:v>Oct-Dec 11</c:v>
                </c:pt>
                <c:pt idx="16">
                  <c:v>Jan-Mar 12</c:v>
                </c:pt>
                <c:pt idx="17">
                  <c:v>Apr-Jun 12</c:v>
                </c:pt>
                <c:pt idx="18">
                  <c:v>Jul-Sep 12</c:v>
                </c:pt>
                <c:pt idx="19">
                  <c:v>Oct-Dec 12</c:v>
                </c:pt>
                <c:pt idx="20">
                  <c:v>Jan-Mar 13</c:v>
                </c:pt>
                <c:pt idx="21">
                  <c:v>Apr-Jun 13</c:v>
                </c:pt>
                <c:pt idx="22">
                  <c:v>Jul-Sep 13</c:v>
                </c:pt>
                <c:pt idx="23">
                  <c:v>Oct-Dec 13</c:v>
                </c:pt>
                <c:pt idx="24">
                  <c:v>Jan-Mar 14</c:v>
                </c:pt>
                <c:pt idx="25">
                  <c:v>Apr-Jun 14</c:v>
                </c:pt>
                <c:pt idx="26">
                  <c:v>Jul-Sep 14</c:v>
                </c:pt>
                <c:pt idx="27">
                  <c:v>Oct-Dec 14</c:v>
                </c:pt>
                <c:pt idx="28">
                  <c:v>Jan-Mar 15</c:v>
                </c:pt>
                <c:pt idx="29">
                  <c:v>Apr-Jun 15</c:v>
                </c:pt>
                <c:pt idx="30">
                  <c:v>Jul-Sep 15</c:v>
                </c:pt>
                <c:pt idx="31">
                  <c:v>Oct-Dec 15</c:v>
                </c:pt>
                <c:pt idx="32">
                  <c:v>Jan-Mar 16</c:v>
                </c:pt>
              </c:strCache>
            </c:strRef>
          </c:cat>
          <c:val>
            <c:numRef>
              <c:f>UnemploymentProv!$C$39:$C$71</c:f>
              <c:numCache>
                <c:formatCode>0.00</c:formatCode>
                <c:ptCount val="33"/>
                <c:pt idx="0">
                  <c:v>8.5787731672797616</c:v>
                </c:pt>
                <c:pt idx="1">
                  <c:v>8.8131031419223191</c:v>
                </c:pt>
                <c:pt idx="2">
                  <c:v>8.7060663103171017</c:v>
                </c:pt>
                <c:pt idx="3">
                  <c:v>8.245538871132192</c:v>
                </c:pt>
                <c:pt idx="4">
                  <c:v>8.2365301270732445</c:v>
                </c:pt>
                <c:pt idx="5">
                  <c:v>8.923793057268016</c:v>
                </c:pt>
                <c:pt idx="6">
                  <c:v>9.2063194410724893</c:v>
                </c:pt>
                <c:pt idx="7">
                  <c:v>8.7972704542353792</c:v>
                </c:pt>
                <c:pt idx="8">
                  <c:v>8.3086244482212575</c:v>
                </c:pt>
                <c:pt idx="9">
                  <c:v>8.6718316795140868</c:v>
                </c:pt>
                <c:pt idx="10">
                  <c:v>8.5825726904846569</c:v>
                </c:pt>
                <c:pt idx="11">
                  <c:v>8.2345252444358668</c:v>
                </c:pt>
                <c:pt idx="12">
                  <c:v>7.8781484323937319</c:v>
                </c:pt>
                <c:pt idx="13">
                  <c:v>7.809983299657806</c:v>
                </c:pt>
                <c:pt idx="14">
                  <c:v>8.66415425363388</c:v>
                </c:pt>
                <c:pt idx="15">
                  <c:v>8.6102496013165677</c:v>
                </c:pt>
                <c:pt idx="16">
                  <c:v>8.3676376291417824</c:v>
                </c:pt>
                <c:pt idx="17">
                  <c:v>8.580016519622383</c:v>
                </c:pt>
                <c:pt idx="18">
                  <c:v>9.2859172074152401</c:v>
                </c:pt>
                <c:pt idx="19">
                  <c:v>8.9702134980379107</c:v>
                </c:pt>
                <c:pt idx="20">
                  <c:v>8.6501289409134241</c:v>
                </c:pt>
                <c:pt idx="21">
                  <c:v>9.0024464719551354</c:v>
                </c:pt>
                <c:pt idx="22">
                  <c:v>8.9670173806040143</c:v>
                </c:pt>
                <c:pt idx="23">
                  <c:v>8.1047123390453866</c:v>
                </c:pt>
                <c:pt idx="24">
                  <c:v>8.0110042409521416</c:v>
                </c:pt>
                <c:pt idx="25">
                  <c:v>8.9384151394274838</c:v>
                </c:pt>
                <c:pt idx="26">
                  <c:v>8.8499852793843079</c:v>
                </c:pt>
                <c:pt idx="27">
                  <c:v>8.7128158340852018</c:v>
                </c:pt>
                <c:pt idx="28">
                  <c:v>7.8815170209011685</c:v>
                </c:pt>
                <c:pt idx="29">
                  <c:v>8.5408555991716728</c:v>
                </c:pt>
                <c:pt idx="30">
                  <c:v>8.3922871931853589</c:v>
                </c:pt>
                <c:pt idx="31">
                  <c:v>8.2147437333267845</c:v>
                </c:pt>
                <c:pt idx="32">
                  <c:v>7.864731799685984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UnemploymentProv!$D$38</c:f>
              <c:strCache>
                <c:ptCount val="1"/>
                <c:pt idx="0">
                  <c:v>Eastern Cape</c:v>
                </c:pt>
              </c:strCache>
            </c:strRef>
          </c:tx>
          <c:marker>
            <c:symbol val="none"/>
          </c:marker>
          <c:cat>
            <c:strRef>
              <c:f>UnemploymentProv!$A$39:$A$71</c:f>
              <c:strCache>
                <c:ptCount val="33"/>
                <c:pt idx="0">
                  <c:v>Jan-Mar 08</c:v>
                </c:pt>
                <c:pt idx="1">
                  <c:v>Apr-Jun 08</c:v>
                </c:pt>
                <c:pt idx="2">
                  <c:v>Jul-Sep 08</c:v>
                </c:pt>
                <c:pt idx="3">
                  <c:v>Oct-Dec 08</c:v>
                </c:pt>
                <c:pt idx="4">
                  <c:v>Jan-Mar 09</c:v>
                </c:pt>
                <c:pt idx="5">
                  <c:v>Apr-Jun 09</c:v>
                </c:pt>
                <c:pt idx="6">
                  <c:v>Jul-Sep 09</c:v>
                </c:pt>
                <c:pt idx="7">
                  <c:v>Oct-Dec 09</c:v>
                </c:pt>
                <c:pt idx="8">
                  <c:v>Jan-Mar 10</c:v>
                </c:pt>
                <c:pt idx="9">
                  <c:v>Apr-Jun 10</c:v>
                </c:pt>
                <c:pt idx="10">
                  <c:v>Jul-Sep 10</c:v>
                </c:pt>
                <c:pt idx="11">
                  <c:v>Oct-Dec 10</c:v>
                </c:pt>
                <c:pt idx="12">
                  <c:v>Jan-Mar 11</c:v>
                </c:pt>
                <c:pt idx="13">
                  <c:v>Apr-Jun 11</c:v>
                </c:pt>
                <c:pt idx="14">
                  <c:v>Jul-Sep 11</c:v>
                </c:pt>
                <c:pt idx="15">
                  <c:v>Oct-Dec 11</c:v>
                </c:pt>
                <c:pt idx="16">
                  <c:v>Jan-Mar 12</c:v>
                </c:pt>
                <c:pt idx="17">
                  <c:v>Apr-Jun 12</c:v>
                </c:pt>
                <c:pt idx="18">
                  <c:v>Jul-Sep 12</c:v>
                </c:pt>
                <c:pt idx="19">
                  <c:v>Oct-Dec 12</c:v>
                </c:pt>
                <c:pt idx="20">
                  <c:v>Jan-Mar 13</c:v>
                </c:pt>
                <c:pt idx="21">
                  <c:v>Apr-Jun 13</c:v>
                </c:pt>
                <c:pt idx="22">
                  <c:v>Jul-Sep 13</c:v>
                </c:pt>
                <c:pt idx="23">
                  <c:v>Oct-Dec 13</c:v>
                </c:pt>
                <c:pt idx="24">
                  <c:v>Jan-Mar 14</c:v>
                </c:pt>
                <c:pt idx="25">
                  <c:v>Apr-Jun 14</c:v>
                </c:pt>
                <c:pt idx="26">
                  <c:v>Jul-Sep 14</c:v>
                </c:pt>
                <c:pt idx="27">
                  <c:v>Oct-Dec 14</c:v>
                </c:pt>
                <c:pt idx="28">
                  <c:v>Jan-Mar 15</c:v>
                </c:pt>
                <c:pt idx="29">
                  <c:v>Apr-Jun 15</c:v>
                </c:pt>
                <c:pt idx="30">
                  <c:v>Jul-Sep 15</c:v>
                </c:pt>
                <c:pt idx="31">
                  <c:v>Oct-Dec 15</c:v>
                </c:pt>
                <c:pt idx="32">
                  <c:v>Jan-Mar 16</c:v>
                </c:pt>
              </c:strCache>
            </c:strRef>
          </c:cat>
          <c:val>
            <c:numRef>
              <c:f>UnemploymentProv!$D$39:$D$71</c:f>
              <c:numCache>
                <c:formatCode>0.00</c:formatCode>
                <c:ptCount val="33"/>
                <c:pt idx="0">
                  <c:v>12.98067359026385</c:v>
                </c:pt>
                <c:pt idx="1">
                  <c:v>11.825636592324312</c:v>
                </c:pt>
                <c:pt idx="2">
                  <c:v>12.381473366734433</c:v>
                </c:pt>
                <c:pt idx="3">
                  <c:v>12.591548318143705</c:v>
                </c:pt>
                <c:pt idx="4">
                  <c:v>12.643421843720926</c:v>
                </c:pt>
                <c:pt idx="5">
                  <c:v>12.790383425154314</c:v>
                </c:pt>
                <c:pt idx="6">
                  <c:v>11.912887027115456</c:v>
                </c:pt>
                <c:pt idx="7">
                  <c:v>11.796191662041389</c:v>
                </c:pt>
                <c:pt idx="8">
                  <c:v>12.477491874546381</c:v>
                </c:pt>
                <c:pt idx="9">
                  <c:v>12.027759499836767</c:v>
                </c:pt>
                <c:pt idx="10">
                  <c:v>11.035178405310475</c:v>
                </c:pt>
                <c:pt idx="11">
                  <c:v>11.229128272066818</c:v>
                </c:pt>
                <c:pt idx="12">
                  <c:v>11.421926264841444</c:v>
                </c:pt>
                <c:pt idx="13">
                  <c:v>11.743383430383624</c:v>
                </c:pt>
                <c:pt idx="14">
                  <c:v>11.550017184162435</c:v>
                </c:pt>
                <c:pt idx="15">
                  <c:v>11.548815191960216</c:v>
                </c:pt>
                <c:pt idx="16">
                  <c:v>11.607367727977607</c:v>
                </c:pt>
                <c:pt idx="17">
                  <c:v>11.694361185763777</c:v>
                </c:pt>
                <c:pt idx="18">
                  <c:v>12.033703029460503</c:v>
                </c:pt>
                <c:pt idx="19">
                  <c:v>13.189215374717083</c:v>
                </c:pt>
                <c:pt idx="20">
                  <c:v>12.9392237848961</c:v>
                </c:pt>
                <c:pt idx="21">
                  <c:v>12.535222012714122</c:v>
                </c:pt>
                <c:pt idx="22">
                  <c:v>12.673186346409945</c:v>
                </c:pt>
                <c:pt idx="23">
                  <c:v>13.003811058711776</c:v>
                </c:pt>
                <c:pt idx="24">
                  <c:v>12.90969702894847</c:v>
                </c:pt>
                <c:pt idx="25">
                  <c:v>12.984392496779638</c:v>
                </c:pt>
                <c:pt idx="26">
                  <c:v>12.298684982858129</c:v>
                </c:pt>
                <c:pt idx="27">
                  <c:v>11.880206731722426</c:v>
                </c:pt>
                <c:pt idx="28">
                  <c:v>11.842733850580215</c:v>
                </c:pt>
                <c:pt idx="29">
                  <c:v>12.071992701788655</c:v>
                </c:pt>
                <c:pt idx="30">
                  <c:v>12.221127062741553</c:v>
                </c:pt>
                <c:pt idx="31">
                  <c:v>11.641555512854191</c:v>
                </c:pt>
                <c:pt idx="32">
                  <c:v>12.298025632925224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UnemploymentProv!$E$38</c:f>
              <c:strCache>
                <c:ptCount val="1"/>
                <c:pt idx="0">
                  <c:v>Northern Cape</c:v>
                </c:pt>
              </c:strCache>
            </c:strRef>
          </c:tx>
          <c:marker>
            <c:symbol val="none"/>
          </c:marker>
          <c:cat>
            <c:strRef>
              <c:f>UnemploymentProv!$A$39:$A$71</c:f>
              <c:strCache>
                <c:ptCount val="33"/>
                <c:pt idx="0">
                  <c:v>Jan-Mar 08</c:v>
                </c:pt>
                <c:pt idx="1">
                  <c:v>Apr-Jun 08</c:v>
                </c:pt>
                <c:pt idx="2">
                  <c:v>Jul-Sep 08</c:v>
                </c:pt>
                <c:pt idx="3">
                  <c:v>Oct-Dec 08</c:v>
                </c:pt>
                <c:pt idx="4">
                  <c:v>Jan-Mar 09</c:v>
                </c:pt>
                <c:pt idx="5">
                  <c:v>Apr-Jun 09</c:v>
                </c:pt>
                <c:pt idx="6">
                  <c:v>Jul-Sep 09</c:v>
                </c:pt>
                <c:pt idx="7">
                  <c:v>Oct-Dec 09</c:v>
                </c:pt>
                <c:pt idx="8">
                  <c:v>Jan-Mar 10</c:v>
                </c:pt>
                <c:pt idx="9">
                  <c:v>Apr-Jun 10</c:v>
                </c:pt>
                <c:pt idx="10">
                  <c:v>Jul-Sep 10</c:v>
                </c:pt>
                <c:pt idx="11">
                  <c:v>Oct-Dec 10</c:v>
                </c:pt>
                <c:pt idx="12">
                  <c:v>Jan-Mar 11</c:v>
                </c:pt>
                <c:pt idx="13">
                  <c:v>Apr-Jun 11</c:v>
                </c:pt>
                <c:pt idx="14">
                  <c:v>Jul-Sep 11</c:v>
                </c:pt>
                <c:pt idx="15">
                  <c:v>Oct-Dec 11</c:v>
                </c:pt>
                <c:pt idx="16">
                  <c:v>Jan-Mar 12</c:v>
                </c:pt>
                <c:pt idx="17">
                  <c:v>Apr-Jun 12</c:v>
                </c:pt>
                <c:pt idx="18">
                  <c:v>Jul-Sep 12</c:v>
                </c:pt>
                <c:pt idx="19">
                  <c:v>Oct-Dec 12</c:v>
                </c:pt>
                <c:pt idx="20">
                  <c:v>Jan-Mar 13</c:v>
                </c:pt>
                <c:pt idx="21">
                  <c:v>Apr-Jun 13</c:v>
                </c:pt>
                <c:pt idx="22">
                  <c:v>Jul-Sep 13</c:v>
                </c:pt>
                <c:pt idx="23">
                  <c:v>Oct-Dec 13</c:v>
                </c:pt>
                <c:pt idx="24">
                  <c:v>Jan-Mar 14</c:v>
                </c:pt>
                <c:pt idx="25">
                  <c:v>Apr-Jun 14</c:v>
                </c:pt>
                <c:pt idx="26">
                  <c:v>Jul-Sep 14</c:v>
                </c:pt>
                <c:pt idx="27">
                  <c:v>Oct-Dec 14</c:v>
                </c:pt>
                <c:pt idx="28">
                  <c:v>Jan-Mar 15</c:v>
                </c:pt>
                <c:pt idx="29">
                  <c:v>Apr-Jun 15</c:v>
                </c:pt>
                <c:pt idx="30">
                  <c:v>Jul-Sep 15</c:v>
                </c:pt>
                <c:pt idx="31">
                  <c:v>Oct-Dec 15</c:v>
                </c:pt>
                <c:pt idx="32">
                  <c:v>Jan-Mar 16</c:v>
                </c:pt>
              </c:strCache>
            </c:strRef>
          </c:cat>
          <c:val>
            <c:numRef>
              <c:f>UnemploymentProv!$E$39:$E$71</c:f>
              <c:numCache>
                <c:formatCode>0.00</c:formatCode>
                <c:ptCount val="33"/>
                <c:pt idx="0">
                  <c:v>2.4751052614607763</c:v>
                </c:pt>
                <c:pt idx="1">
                  <c:v>2.5210479028405159</c:v>
                </c:pt>
                <c:pt idx="2">
                  <c:v>2.4361377422647901</c:v>
                </c:pt>
                <c:pt idx="3">
                  <c:v>2.0610205363799667</c:v>
                </c:pt>
                <c:pt idx="4">
                  <c:v>2.3988316575623254</c:v>
                </c:pt>
                <c:pt idx="5">
                  <c:v>2.420208449806545</c:v>
                </c:pt>
                <c:pt idx="6">
                  <c:v>2.3251803672508053</c:v>
                </c:pt>
                <c:pt idx="7">
                  <c:v>2.0477574901982045</c:v>
                </c:pt>
                <c:pt idx="8">
                  <c:v>2.2511901842323092</c:v>
                </c:pt>
                <c:pt idx="9">
                  <c:v>2.2067071700192287</c:v>
                </c:pt>
                <c:pt idx="10">
                  <c:v>2.0000826650408072</c:v>
                </c:pt>
                <c:pt idx="11">
                  <c:v>1.9503242215191143</c:v>
                </c:pt>
                <c:pt idx="12">
                  <c:v>2.3265724129749188</c:v>
                </c:pt>
                <c:pt idx="13">
                  <c:v>1.9974438312627525</c:v>
                </c:pt>
                <c:pt idx="14">
                  <c:v>2.0434038204006422</c:v>
                </c:pt>
                <c:pt idx="15">
                  <c:v>2.0627776524179788</c:v>
                </c:pt>
                <c:pt idx="16">
                  <c:v>1.8483826300426425</c:v>
                </c:pt>
                <c:pt idx="17">
                  <c:v>2.1373869851636544</c:v>
                </c:pt>
                <c:pt idx="18">
                  <c:v>2.1730296306301855</c:v>
                </c:pt>
                <c:pt idx="19">
                  <c:v>2.0479954778839673</c:v>
                </c:pt>
                <c:pt idx="20">
                  <c:v>1.9720497824233623</c:v>
                </c:pt>
                <c:pt idx="21">
                  <c:v>2.0713279084652649</c:v>
                </c:pt>
                <c:pt idx="22">
                  <c:v>2.192974238752655</c:v>
                </c:pt>
                <c:pt idx="23">
                  <c:v>2.251314903798717</c:v>
                </c:pt>
                <c:pt idx="24">
                  <c:v>2.4972475593170049</c:v>
                </c:pt>
                <c:pt idx="25">
                  <c:v>2.5465397096848612</c:v>
                </c:pt>
                <c:pt idx="26">
                  <c:v>2.3433650742933203</c:v>
                </c:pt>
                <c:pt idx="27">
                  <c:v>2.4709710235020039</c:v>
                </c:pt>
                <c:pt idx="28">
                  <c:v>2.6072470229438109</c:v>
                </c:pt>
                <c:pt idx="29">
                  <c:v>2.4735826254354669</c:v>
                </c:pt>
                <c:pt idx="30">
                  <c:v>2.6804898188730371</c:v>
                </c:pt>
                <c:pt idx="31">
                  <c:v>2.4230257280859564</c:v>
                </c:pt>
                <c:pt idx="32">
                  <c:v>2.2094386205202494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UnemploymentProv!$F$38</c:f>
              <c:strCache>
                <c:ptCount val="1"/>
                <c:pt idx="0">
                  <c:v>Free State</c:v>
                </c:pt>
              </c:strCache>
            </c:strRef>
          </c:tx>
          <c:marker>
            <c:symbol val="none"/>
          </c:marker>
          <c:cat>
            <c:strRef>
              <c:f>UnemploymentProv!$A$39:$A$71</c:f>
              <c:strCache>
                <c:ptCount val="33"/>
                <c:pt idx="0">
                  <c:v>Jan-Mar 08</c:v>
                </c:pt>
                <c:pt idx="1">
                  <c:v>Apr-Jun 08</c:v>
                </c:pt>
                <c:pt idx="2">
                  <c:v>Jul-Sep 08</c:v>
                </c:pt>
                <c:pt idx="3">
                  <c:v>Oct-Dec 08</c:v>
                </c:pt>
                <c:pt idx="4">
                  <c:v>Jan-Mar 09</c:v>
                </c:pt>
                <c:pt idx="5">
                  <c:v>Apr-Jun 09</c:v>
                </c:pt>
                <c:pt idx="6">
                  <c:v>Jul-Sep 09</c:v>
                </c:pt>
                <c:pt idx="7">
                  <c:v>Oct-Dec 09</c:v>
                </c:pt>
                <c:pt idx="8">
                  <c:v>Jan-Mar 10</c:v>
                </c:pt>
                <c:pt idx="9">
                  <c:v>Apr-Jun 10</c:v>
                </c:pt>
                <c:pt idx="10">
                  <c:v>Jul-Sep 10</c:v>
                </c:pt>
                <c:pt idx="11">
                  <c:v>Oct-Dec 10</c:v>
                </c:pt>
                <c:pt idx="12">
                  <c:v>Jan-Mar 11</c:v>
                </c:pt>
                <c:pt idx="13">
                  <c:v>Apr-Jun 11</c:v>
                </c:pt>
                <c:pt idx="14">
                  <c:v>Jul-Sep 11</c:v>
                </c:pt>
                <c:pt idx="15">
                  <c:v>Oct-Dec 11</c:v>
                </c:pt>
                <c:pt idx="16">
                  <c:v>Jan-Mar 12</c:v>
                </c:pt>
                <c:pt idx="17">
                  <c:v>Apr-Jun 12</c:v>
                </c:pt>
                <c:pt idx="18">
                  <c:v>Jul-Sep 12</c:v>
                </c:pt>
                <c:pt idx="19">
                  <c:v>Oct-Dec 12</c:v>
                </c:pt>
                <c:pt idx="20">
                  <c:v>Jan-Mar 13</c:v>
                </c:pt>
                <c:pt idx="21">
                  <c:v>Apr-Jun 13</c:v>
                </c:pt>
                <c:pt idx="22">
                  <c:v>Jul-Sep 13</c:v>
                </c:pt>
                <c:pt idx="23">
                  <c:v>Oct-Dec 13</c:v>
                </c:pt>
                <c:pt idx="24">
                  <c:v>Jan-Mar 14</c:v>
                </c:pt>
                <c:pt idx="25">
                  <c:v>Apr-Jun 14</c:v>
                </c:pt>
                <c:pt idx="26">
                  <c:v>Jul-Sep 14</c:v>
                </c:pt>
                <c:pt idx="27">
                  <c:v>Oct-Dec 14</c:v>
                </c:pt>
                <c:pt idx="28">
                  <c:v>Jan-Mar 15</c:v>
                </c:pt>
                <c:pt idx="29">
                  <c:v>Apr-Jun 15</c:v>
                </c:pt>
                <c:pt idx="30">
                  <c:v>Jul-Sep 15</c:v>
                </c:pt>
                <c:pt idx="31">
                  <c:v>Oct-Dec 15</c:v>
                </c:pt>
                <c:pt idx="32">
                  <c:v>Jan-Mar 16</c:v>
                </c:pt>
              </c:strCache>
            </c:strRef>
          </c:cat>
          <c:val>
            <c:numRef>
              <c:f>UnemploymentProv!$F$39:$F$71</c:f>
              <c:numCache>
                <c:formatCode>0.00</c:formatCode>
                <c:ptCount val="33"/>
                <c:pt idx="0">
                  <c:v>5.8714056170533571</c:v>
                </c:pt>
                <c:pt idx="1">
                  <c:v>6.4516181482095787</c:v>
                </c:pt>
                <c:pt idx="2">
                  <c:v>5.9837774877684007</c:v>
                </c:pt>
                <c:pt idx="3">
                  <c:v>5.9145602352010416</c:v>
                </c:pt>
                <c:pt idx="4">
                  <c:v>6.131634310711771</c:v>
                </c:pt>
                <c:pt idx="5">
                  <c:v>6.3039737032203504</c:v>
                </c:pt>
                <c:pt idx="6">
                  <c:v>6.2869381179671908</c:v>
                </c:pt>
                <c:pt idx="7">
                  <c:v>5.8355215009063546</c:v>
                </c:pt>
                <c:pt idx="8">
                  <c:v>5.8293836394873777</c:v>
                </c:pt>
                <c:pt idx="9">
                  <c:v>5.7605480535040918</c:v>
                </c:pt>
                <c:pt idx="10">
                  <c:v>5.931037861868707</c:v>
                </c:pt>
                <c:pt idx="11">
                  <c:v>5.4907465487654532</c:v>
                </c:pt>
                <c:pt idx="12">
                  <c:v>5.5776859731362114</c:v>
                </c:pt>
                <c:pt idx="13">
                  <c:v>5.5783808674335145</c:v>
                </c:pt>
                <c:pt idx="14">
                  <c:v>5.3252883439457293</c:v>
                </c:pt>
                <c:pt idx="15">
                  <c:v>5.6847945182498423</c:v>
                </c:pt>
                <c:pt idx="16">
                  <c:v>5.7311967181964487</c:v>
                </c:pt>
                <c:pt idx="17">
                  <c:v>5.9165239124693594</c:v>
                </c:pt>
                <c:pt idx="18">
                  <c:v>5.8719160449540055</c:v>
                </c:pt>
                <c:pt idx="19">
                  <c:v>6.0709786998852522</c:v>
                </c:pt>
                <c:pt idx="20">
                  <c:v>5.7843415010536416</c:v>
                </c:pt>
                <c:pt idx="21">
                  <c:v>5.8398114088404087</c:v>
                </c:pt>
                <c:pt idx="22">
                  <c:v>6.296565471184473</c:v>
                </c:pt>
                <c:pt idx="23">
                  <c:v>6.6196251940599176</c:v>
                </c:pt>
                <c:pt idx="24">
                  <c:v>6.2984317512739061</c:v>
                </c:pt>
                <c:pt idx="25">
                  <c:v>6.2720578698060931</c:v>
                </c:pt>
                <c:pt idx="26">
                  <c:v>6.1840765164182816</c:v>
                </c:pt>
                <c:pt idx="27">
                  <c:v>6.2347404793659953</c:v>
                </c:pt>
                <c:pt idx="28">
                  <c:v>5.7283029816099358</c:v>
                </c:pt>
                <c:pt idx="29">
                  <c:v>6.06385496025315</c:v>
                </c:pt>
                <c:pt idx="30">
                  <c:v>5.7992679779512386</c:v>
                </c:pt>
                <c:pt idx="31">
                  <c:v>5.7451827822950214</c:v>
                </c:pt>
                <c:pt idx="32">
                  <c:v>5.7572476519973561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UnemploymentProv!$G$38</c:f>
              <c:strCache>
                <c:ptCount val="1"/>
                <c:pt idx="0">
                  <c:v>KwaZulu Natal</c:v>
                </c:pt>
              </c:strCache>
            </c:strRef>
          </c:tx>
          <c:marker>
            <c:symbol val="none"/>
          </c:marker>
          <c:cat>
            <c:strRef>
              <c:f>UnemploymentProv!$A$39:$A$71</c:f>
              <c:strCache>
                <c:ptCount val="33"/>
                <c:pt idx="0">
                  <c:v>Jan-Mar 08</c:v>
                </c:pt>
                <c:pt idx="1">
                  <c:v>Apr-Jun 08</c:v>
                </c:pt>
                <c:pt idx="2">
                  <c:v>Jul-Sep 08</c:v>
                </c:pt>
                <c:pt idx="3">
                  <c:v>Oct-Dec 08</c:v>
                </c:pt>
                <c:pt idx="4">
                  <c:v>Jan-Mar 09</c:v>
                </c:pt>
                <c:pt idx="5">
                  <c:v>Apr-Jun 09</c:v>
                </c:pt>
                <c:pt idx="6">
                  <c:v>Jul-Sep 09</c:v>
                </c:pt>
                <c:pt idx="7">
                  <c:v>Oct-Dec 09</c:v>
                </c:pt>
                <c:pt idx="8">
                  <c:v>Jan-Mar 10</c:v>
                </c:pt>
                <c:pt idx="9">
                  <c:v>Apr-Jun 10</c:v>
                </c:pt>
                <c:pt idx="10">
                  <c:v>Jul-Sep 10</c:v>
                </c:pt>
                <c:pt idx="11">
                  <c:v>Oct-Dec 10</c:v>
                </c:pt>
                <c:pt idx="12">
                  <c:v>Jan-Mar 11</c:v>
                </c:pt>
                <c:pt idx="13">
                  <c:v>Apr-Jun 11</c:v>
                </c:pt>
                <c:pt idx="14">
                  <c:v>Jul-Sep 11</c:v>
                </c:pt>
                <c:pt idx="15">
                  <c:v>Oct-Dec 11</c:v>
                </c:pt>
                <c:pt idx="16">
                  <c:v>Jan-Mar 12</c:v>
                </c:pt>
                <c:pt idx="17">
                  <c:v>Apr-Jun 12</c:v>
                </c:pt>
                <c:pt idx="18">
                  <c:v>Jul-Sep 12</c:v>
                </c:pt>
                <c:pt idx="19">
                  <c:v>Oct-Dec 12</c:v>
                </c:pt>
                <c:pt idx="20">
                  <c:v>Jan-Mar 13</c:v>
                </c:pt>
                <c:pt idx="21">
                  <c:v>Apr-Jun 13</c:v>
                </c:pt>
                <c:pt idx="22">
                  <c:v>Jul-Sep 13</c:v>
                </c:pt>
                <c:pt idx="23">
                  <c:v>Oct-Dec 13</c:v>
                </c:pt>
                <c:pt idx="24">
                  <c:v>Jan-Mar 14</c:v>
                </c:pt>
                <c:pt idx="25">
                  <c:v>Apr-Jun 14</c:v>
                </c:pt>
                <c:pt idx="26">
                  <c:v>Jul-Sep 14</c:v>
                </c:pt>
                <c:pt idx="27">
                  <c:v>Oct-Dec 14</c:v>
                </c:pt>
                <c:pt idx="28">
                  <c:v>Jan-Mar 15</c:v>
                </c:pt>
                <c:pt idx="29">
                  <c:v>Apr-Jun 15</c:v>
                </c:pt>
                <c:pt idx="30">
                  <c:v>Jul-Sep 15</c:v>
                </c:pt>
                <c:pt idx="31">
                  <c:v>Oct-Dec 15</c:v>
                </c:pt>
                <c:pt idx="32">
                  <c:v>Jan-Mar 16</c:v>
                </c:pt>
              </c:strCache>
            </c:strRef>
          </c:cat>
          <c:val>
            <c:numRef>
              <c:f>UnemploymentProv!$G$39:$G$71</c:f>
              <c:numCache>
                <c:formatCode>0.00</c:formatCode>
                <c:ptCount val="33"/>
                <c:pt idx="0">
                  <c:v>17.832023867820492</c:v>
                </c:pt>
                <c:pt idx="1">
                  <c:v>17.832695691503258</c:v>
                </c:pt>
                <c:pt idx="2">
                  <c:v>18.110478181858021</c:v>
                </c:pt>
                <c:pt idx="3">
                  <c:v>18.57061635690529</c:v>
                </c:pt>
                <c:pt idx="4">
                  <c:v>18.430934847923488</c:v>
                </c:pt>
                <c:pt idx="5">
                  <c:v>18.670373234299682</c:v>
                </c:pt>
                <c:pt idx="6">
                  <c:v>17.986515600529774</c:v>
                </c:pt>
                <c:pt idx="7">
                  <c:v>18.244497075658952</c:v>
                </c:pt>
                <c:pt idx="8">
                  <c:v>17.923589223279496</c:v>
                </c:pt>
                <c:pt idx="9">
                  <c:v>18.964820328019815</c:v>
                </c:pt>
                <c:pt idx="10">
                  <c:v>18.331614776941873</c:v>
                </c:pt>
                <c:pt idx="11">
                  <c:v>18.55042182377667</c:v>
                </c:pt>
                <c:pt idx="12">
                  <c:v>18.56101182587188</c:v>
                </c:pt>
                <c:pt idx="13">
                  <c:v>18.849297723204163</c:v>
                </c:pt>
                <c:pt idx="14">
                  <c:v>18.13212734131514</c:v>
                </c:pt>
                <c:pt idx="15">
                  <c:v>17.970937565548279</c:v>
                </c:pt>
                <c:pt idx="16">
                  <c:v>19.021939268275172</c:v>
                </c:pt>
                <c:pt idx="17">
                  <c:v>18.672002748737221</c:v>
                </c:pt>
                <c:pt idx="18">
                  <c:v>19.056720888066465</c:v>
                </c:pt>
                <c:pt idx="19">
                  <c:v>18.982619700795983</c:v>
                </c:pt>
                <c:pt idx="20">
                  <c:v>18.147270197781733</c:v>
                </c:pt>
                <c:pt idx="21">
                  <c:v>19.025694660326693</c:v>
                </c:pt>
                <c:pt idx="22">
                  <c:v>18.853880210068404</c:v>
                </c:pt>
                <c:pt idx="23">
                  <c:v>18.36071508545421</c:v>
                </c:pt>
                <c:pt idx="24">
                  <c:v>18.507347613078871</c:v>
                </c:pt>
                <c:pt idx="25">
                  <c:v>19.603838103091796</c:v>
                </c:pt>
                <c:pt idx="26">
                  <c:v>19.782036942252702</c:v>
                </c:pt>
                <c:pt idx="27">
                  <c:v>19.00346201834547</c:v>
                </c:pt>
                <c:pt idx="28">
                  <c:v>18.021884994914831</c:v>
                </c:pt>
                <c:pt idx="29">
                  <c:v>17.406291859859639</c:v>
                </c:pt>
                <c:pt idx="30">
                  <c:v>17.143465362783608</c:v>
                </c:pt>
                <c:pt idx="31">
                  <c:v>17.993630253807417</c:v>
                </c:pt>
                <c:pt idx="32">
                  <c:v>18.04187208681622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UnemploymentProv!$H$38</c:f>
              <c:strCache>
                <c:ptCount val="1"/>
                <c:pt idx="0">
                  <c:v>North West</c:v>
                </c:pt>
              </c:strCache>
            </c:strRef>
          </c:tx>
          <c:marker>
            <c:symbol val="none"/>
          </c:marker>
          <c:cat>
            <c:strRef>
              <c:f>UnemploymentProv!$A$39:$A$71</c:f>
              <c:strCache>
                <c:ptCount val="33"/>
                <c:pt idx="0">
                  <c:v>Jan-Mar 08</c:v>
                </c:pt>
                <c:pt idx="1">
                  <c:v>Apr-Jun 08</c:v>
                </c:pt>
                <c:pt idx="2">
                  <c:v>Jul-Sep 08</c:v>
                </c:pt>
                <c:pt idx="3">
                  <c:v>Oct-Dec 08</c:v>
                </c:pt>
                <c:pt idx="4">
                  <c:v>Jan-Mar 09</c:v>
                </c:pt>
                <c:pt idx="5">
                  <c:v>Apr-Jun 09</c:v>
                </c:pt>
                <c:pt idx="6">
                  <c:v>Jul-Sep 09</c:v>
                </c:pt>
                <c:pt idx="7">
                  <c:v>Oct-Dec 09</c:v>
                </c:pt>
                <c:pt idx="8">
                  <c:v>Jan-Mar 10</c:v>
                </c:pt>
                <c:pt idx="9">
                  <c:v>Apr-Jun 10</c:v>
                </c:pt>
                <c:pt idx="10">
                  <c:v>Jul-Sep 10</c:v>
                </c:pt>
                <c:pt idx="11">
                  <c:v>Oct-Dec 10</c:v>
                </c:pt>
                <c:pt idx="12">
                  <c:v>Jan-Mar 11</c:v>
                </c:pt>
                <c:pt idx="13">
                  <c:v>Apr-Jun 11</c:v>
                </c:pt>
                <c:pt idx="14">
                  <c:v>Jul-Sep 11</c:v>
                </c:pt>
                <c:pt idx="15">
                  <c:v>Oct-Dec 11</c:v>
                </c:pt>
                <c:pt idx="16">
                  <c:v>Jan-Mar 12</c:v>
                </c:pt>
                <c:pt idx="17">
                  <c:v>Apr-Jun 12</c:v>
                </c:pt>
                <c:pt idx="18">
                  <c:v>Jul-Sep 12</c:v>
                </c:pt>
                <c:pt idx="19">
                  <c:v>Oct-Dec 12</c:v>
                </c:pt>
                <c:pt idx="20">
                  <c:v>Jan-Mar 13</c:v>
                </c:pt>
                <c:pt idx="21">
                  <c:v>Apr-Jun 13</c:v>
                </c:pt>
                <c:pt idx="22">
                  <c:v>Jul-Sep 13</c:v>
                </c:pt>
                <c:pt idx="23">
                  <c:v>Oct-Dec 13</c:v>
                </c:pt>
                <c:pt idx="24">
                  <c:v>Jan-Mar 14</c:v>
                </c:pt>
                <c:pt idx="25">
                  <c:v>Apr-Jun 14</c:v>
                </c:pt>
                <c:pt idx="26">
                  <c:v>Jul-Sep 14</c:v>
                </c:pt>
                <c:pt idx="27">
                  <c:v>Oct-Dec 14</c:v>
                </c:pt>
                <c:pt idx="28">
                  <c:v>Jan-Mar 15</c:v>
                </c:pt>
                <c:pt idx="29">
                  <c:v>Apr-Jun 15</c:v>
                </c:pt>
                <c:pt idx="30">
                  <c:v>Jul-Sep 15</c:v>
                </c:pt>
                <c:pt idx="31">
                  <c:v>Oct-Dec 15</c:v>
                </c:pt>
                <c:pt idx="32">
                  <c:v>Jan-Mar 16</c:v>
                </c:pt>
              </c:strCache>
            </c:strRef>
          </c:cat>
          <c:val>
            <c:numRef>
              <c:f>UnemploymentProv!$H$39:$H$71</c:f>
              <c:numCache>
                <c:formatCode>0.00</c:formatCode>
                <c:ptCount val="33"/>
                <c:pt idx="0">
                  <c:v>7.4469452140509205</c:v>
                </c:pt>
                <c:pt idx="1">
                  <c:v>7.7622198387362937</c:v>
                </c:pt>
                <c:pt idx="2">
                  <c:v>7.7569294494002765</c:v>
                </c:pt>
                <c:pt idx="3">
                  <c:v>7.7175594441007744</c:v>
                </c:pt>
                <c:pt idx="4">
                  <c:v>7.6702360240838363</c:v>
                </c:pt>
                <c:pt idx="5">
                  <c:v>7.641881439324111</c:v>
                </c:pt>
                <c:pt idx="6">
                  <c:v>7.734552932161666</c:v>
                </c:pt>
                <c:pt idx="7">
                  <c:v>7.3612257898161388</c:v>
                </c:pt>
                <c:pt idx="8">
                  <c:v>7.0368519650587711</c:v>
                </c:pt>
                <c:pt idx="9">
                  <c:v>7.483794818607878</c:v>
                </c:pt>
                <c:pt idx="10">
                  <c:v>7.5886470156495207</c:v>
                </c:pt>
                <c:pt idx="11">
                  <c:v>7.7347281429973549</c:v>
                </c:pt>
                <c:pt idx="12">
                  <c:v>7.6158837757345568</c:v>
                </c:pt>
                <c:pt idx="13">
                  <c:v>8.3543740003043023</c:v>
                </c:pt>
                <c:pt idx="14">
                  <c:v>8.3714422528485954</c:v>
                </c:pt>
                <c:pt idx="15">
                  <c:v>8.2916975677845386</c:v>
                </c:pt>
                <c:pt idx="16">
                  <c:v>8.1699517649868536</c:v>
                </c:pt>
                <c:pt idx="17">
                  <c:v>8.2366043439218259</c:v>
                </c:pt>
                <c:pt idx="18">
                  <c:v>7.3590625798737861</c:v>
                </c:pt>
                <c:pt idx="19">
                  <c:v>7.4022973299700272</c:v>
                </c:pt>
                <c:pt idx="20">
                  <c:v>7.3408201908020931</c:v>
                </c:pt>
                <c:pt idx="21">
                  <c:v>7.7498425513971441</c:v>
                </c:pt>
                <c:pt idx="22">
                  <c:v>7.8239289611397727</c:v>
                </c:pt>
                <c:pt idx="23">
                  <c:v>8.1392646672498756</c:v>
                </c:pt>
                <c:pt idx="24">
                  <c:v>7.9092275066166131</c:v>
                </c:pt>
                <c:pt idx="25">
                  <c:v>7.71954234407497</c:v>
                </c:pt>
                <c:pt idx="26">
                  <c:v>7.8498970155938235</c:v>
                </c:pt>
                <c:pt idx="27">
                  <c:v>7.8173241420889594</c:v>
                </c:pt>
                <c:pt idx="28">
                  <c:v>7.9452118014399371</c:v>
                </c:pt>
                <c:pt idx="29">
                  <c:v>7.4947526606702937</c:v>
                </c:pt>
                <c:pt idx="30">
                  <c:v>7.6129083353094114</c:v>
                </c:pt>
                <c:pt idx="31">
                  <c:v>7.5499593093657769</c:v>
                </c:pt>
                <c:pt idx="32">
                  <c:v>7.8193723624662193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UnemploymentProv!$I$38</c:f>
              <c:strCache>
                <c:ptCount val="1"/>
                <c:pt idx="0">
                  <c:v>Gauteng</c:v>
                </c:pt>
              </c:strCache>
            </c:strRef>
          </c:tx>
          <c:marker>
            <c:symbol val="none"/>
          </c:marker>
          <c:cat>
            <c:strRef>
              <c:f>UnemploymentProv!$A$39:$A$71</c:f>
              <c:strCache>
                <c:ptCount val="33"/>
                <c:pt idx="0">
                  <c:v>Jan-Mar 08</c:v>
                </c:pt>
                <c:pt idx="1">
                  <c:v>Apr-Jun 08</c:v>
                </c:pt>
                <c:pt idx="2">
                  <c:v>Jul-Sep 08</c:v>
                </c:pt>
                <c:pt idx="3">
                  <c:v>Oct-Dec 08</c:v>
                </c:pt>
                <c:pt idx="4">
                  <c:v>Jan-Mar 09</c:v>
                </c:pt>
                <c:pt idx="5">
                  <c:v>Apr-Jun 09</c:v>
                </c:pt>
                <c:pt idx="6">
                  <c:v>Jul-Sep 09</c:v>
                </c:pt>
                <c:pt idx="7">
                  <c:v>Oct-Dec 09</c:v>
                </c:pt>
                <c:pt idx="8">
                  <c:v>Jan-Mar 10</c:v>
                </c:pt>
                <c:pt idx="9">
                  <c:v>Apr-Jun 10</c:v>
                </c:pt>
                <c:pt idx="10">
                  <c:v>Jul-Sep 10</c:v>
                </c:pt>
                <c:pt idx="11">
                  <c:v>Oct-Dec 10</c:v>
                </c:pt>
                <c:pt idx="12">
                  <c:v>Jan-Mar 11</c:v>
                </c:pt>
                <c:pt idx="13">
                  <c:v>Apr-Jun 11</c:v>
                </c:pt>
                <c:pt idx="14">
                  <c:v>Jul-Sep 11</c:v>
                </c:pt>
                <c:pt idx="15">
                  <c:v>Oct-Dec 11</c:v>
                </c:pt>
                <c:pt idx="16">
                  <c:v>Jan-Mar 12</c:v>
                </c:pt>
                <c:pt idx="17">
                  <c:v>Apr-Jun 12</c:v>
                </c:pt>
                <c:pt idx="18">
                  <c:v>Jul-Sep 12</c:v>
                </c:pt>
                <c:pt idx="19">
                  <c:v>Oct-Dec 12</c:v>
                </c:pt>
                <c:pt idx="20">
                  <c:v>Jan-Mar 13</c:v>
                </c:pt>
                <c:pt idx="21">
                  <c:v>Apr-Jun 13</c:v>
                </c:pt>
                <c:pt idx="22">
                  <c:v>Jul-Sep 13</c:v>
                </c:pt>
                <c:pt idx="23">
                  <c:v>Oct-Dec 13</c:v>
                </c:pt>
                <c:pt idx="24">
                  <c:v>Jan-Mar 14</c:v>
                </c:pt>
                <c:pt idx="25">
                  <c:v>Apr-Jun 14</c:v>
                </c:pt>
                <c:pt idx="26">
                  <c:v>Jul-Sep 14</c:v>
                </c:pt>
                <c:pt idx="27">
                  <c:v>Oct-Dec 14</c:v>
                </c:pt>
                <c:pt idx="28">
                  <c:v>Jan-Mar 15</c:v>
                </c:pt>
                <c:pt idx="29">
                  <c:v>Apr-Jun 15</c:v>
                </c:pt>
                <c:pt idx="30">
                  <c:v>Jul-Sep 15</c:v>
                </c:pt>
                <c:pt idx="31">
                  <c:v>Oct-Dec 15</c:v>
                </c:pt>
                <c:pt idx="32">
                  <c:v>Jan-Mar 16</c:v>
                </c:pt>
              </c:strCache>
            </c:strRef>
          </c:cat>
          <c:val>
            <c:numRef>
              <c:f>UnemploymentProv!$I$39:$I$71</c:f>
              <c:numCache>
                <c:formatCode>0.00</c:formatCode>
                <c:ptCount val="33"/>
                <c:pt idx="0">
                  <c:v>26.071235624192756</c:v>
                </c:pt>
                <c:pt idx="1">
                  <c:v>25.152683186416098</c:v>
                </c:pt>
                <c:pt idx="2">
                  <c:v>25.399248715365975</c:v>
                </c:pt>
                <c:pt idx="3">
                  <c:v>24.3319429796626</c:v>
                </c:pt>
                <c:pt idx="4">
                  <c:v>23.795580631728942</c:v>
                </c:pt>
                <c:pt idx="5">
                  <c:v>24.139862967704662</c:v>
                </c:pt>
                <c:pt idx="6">
                  <c:v>25.699784700671842</c:v>
                </c:pt>
                <c:pt idx="7">
                  <c:v>27.038635851795824</c:v>
                </c:pt>
                <c:pt idx="8">
                  <c:v>26.81967691489297</c:v>
                </c:pt>
                <c:pt idx="9">
                  <c:v>26.437506415529171</c:v>
                </c:pt>
                <c:pt idx="10">
                  <c:v>27.272646478103269</c:v>
                </c:pt>
                <c:pt idx="11">
                  <c:v>27.318173039701758</c:v>
                </c:pt>
                <c:pt idx="12">
                  <c:v>26.812792788806878</c:v>
                </c:pt>
                <c:pt idx="13">
                  <c:v>26.250914676401255</c:v>
                </c:pt>
                <c:pt idx="14">
                  <c:v>26.62093750709974</c:v>
                </c:pt>
                <c:pt idx="15">
                  <c:v>25.673841985216271</c:v>
                </c:pt>
                <c:pt idx="16">
                  <c:v>25.179704606636342</c:v>
                </c:pt>
                <c:pt idx="17">
                  <c:v>24.984198313405916</c:v>
                </c:pt>
                <c:pt idx="18">
                  <c:v>24.268833414803698</c:v>
                </c:pt>
                <c:pt idx="19">
                  <c:v>24.172563924194197</c:v>
                </c:pt>
                <c:pt idx="20">
                  <c:v>25.421770314072411</c:v>
                </c:pt>
                <c:pt idx="21">
                  <c:v>24.589349938071443</c:v>
                </c:pt>
                <c:pt idx="22">
                  <c:v>24.47576702757641</c:v>
                </c:pt>
                <c:pt idx="23">
                  <c:v>25.153181014032107</c:v>
                </c:pt>
                <c:pt idx="24">
                  <c:v>24.941636597204511</c:v>
                </c:pt>
                <c:pt idx="25">
                  <c:v>23.509005558486802</c:v>
                </c:pt>
                <c:pt idx="26">
                  <c:v>24.038765834138722</c:v>
                </c:pt>
                <c:pt idx="27">
                  <c:v>25.306436411427303</c:v>
                </c:pt>
                <c:pt idx="28">
                  <c:v>27.394509736126295</c:v>
                </c:pt>
                <c:pt idx="29">
                  <c:v>27.017318763693112</c:v>
                </c:pt>
                <c:pt idx="30">
                  <c:v>27.645107050294804</c:v>
                </c:pt>
                <c:pt idx="31">
                  <c:v>26.929862679374857</c:v>
                </c:pt>
                <c:pt idx="32">
                  <c:v>27.344167890535754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UnemploymentProv!$J$38</c:f>
              <c:strCache>
                <c:ptCount val="1"/>
                <c:pt idx="0">
                  <c:v>Mpumalanga</c:v>
                </c:pt>
              </c:strCache>
            </c:strRef>
          </c:tx>
          <c:marker>
            <c:symbol val="none"/>
          </c:marker>
          <c:cat>
            <c:strRef>
              <c:f>UnemploymentProv!$A$39:$A$71</c:f>
              <c:strCache>
                <c:ptCount val="33"/>
                <c:pt idx="0">
                  <c:v>Jan-Mar 08</c:v>
                </c:pt>
                <c:pt idx="1">
                  <c:v>Apr-Jun 08</c:v>
                </c:pt>
                <c:pt idx="2">
                  <c:v>Jul-Sep 08</c:v>
                </c:pt>
                <c:pt idx="3">
                  <c:v>Oct-Dec 08</c:v>
                </c:pt>
                <c:pt idx="4">
                  <c:v>Jan-Mar 09</c:v>
                </c:pt>
                <c:pt idx="5">
                  <c:v>Apr-Jun 09</c:v>
                </c:pt>
                <c:pt idx="6">
                  <c:v>Jul-Sep 09</c:v>
                </c:pt>
                <c:pt idx="7">
                  <c:v>Oct-Dec 09</c:v>
                </c:pt>
                <c:pt idx="8">
                  <c:v>Jan-Mar 10</c:v>
                </c:pt>
                <c:pt idx="9">
                  <c:v>Apr-Jun 10</c:v>
                </c:pt>
                <c:pt idx="10">
                  <c:v>Jul-Sep 10</c:v>
                </c:pt>
                <c:pt idx="11">
                  <c:v>Oct-Dec 10</c:v>
                </c:pt>
                <c:pt idx="12">
                  <c:v>Jan-Mar 11</c:v>
                </c:pt>
                <c:pt idx="13">
                  <c:v>Apr-Jun 11</c:v>
                </c:pt>
                <c:pt idx="14">
                  <c:v>Jul-Sep 11</c:v>
                </c:pt>
                <c:pt idx="15">
                  <c:v>Oct-Dec 11</c:v>
                </c:pt>
                <c:pt idx="16">
                  <c:v>Jan-Mar 12</c:v>
                </c:pt>
                <c:pt idx="17">
                  <c:v>Apr-Jun 12</c:v>
                </c:pt>
                <c:pt idx="18">
                  <c:v>Jul-Sep 12</c:v>
                </c:pt>
                <c:pt idx="19">
                  <c:v>Oct-Dec 12</c:v>
                </c:pt>
                <c:pt idx="20">
                  <c:v>Jan-Mar 13</c:v>
                </c:pt>
                <c:pt idx="21">
                  <c:v>Apr-Jun 13</c:v>
                </c:pt>
                <c:pt idx="22">
                  <c:v>Jul-Sep 13</c:v>
                </c:pt>
                <c:pt idx="23">
                  <c:v>Oct-Dec 13</c:v>
                </c:pt>
                <c:pt idx="24">
                  <c:v>Jan-Mar 14</c:v>
                </c:pt>
                <c:pt idx="25">
                  <c:v>Apr-Jun 14</c:v>
                </c:pt>
                <c:pt idx="26">
                  <c:v>Jul-Sep 14</c:v>
                </c:pt>
                <c:pt idx="27">
                  <c:v>Oct-Dec 14</c:v>
                </c:pt>
                <c:pt idx="28">
                  <c:v>Jan-Mar 15</c:v>
                </c:pt>
                <c:pt idx="29">
                  <c:v>Apr-Jun 15</c:v>
                </c:pt>
                <c:pt idx="30">
                  <c:v>Jul-Sep 15</c:v>
                </c:pt>
                <c:pt idx="31">
                  <c:v>Oct-Dec 15</c:v>
                </c:pt>
                <c:pt idx="32">
                  <c:v>Jan-Mar 16</c:v>
                </c:pt>
              </c:strCache>
            </c:strRef>
          </c:cat>
          <c:val>
            <c:numRef>
              <c:f>UnemploymentProv!$J$39:$J$71</c:f>
              <c:numCache>
                <c:formatCode>0.00</c:formatCode>
                <c:ptCount val="33"/>
                <c:pt idx="0">
                  <c:v>8.3572807252981516</c:v>
                </c:pt>
                <c:pt idx="1">
                  <c:v>8.7807586035165013</c:v>
                </c:pt>
                <c:pt idx="2">
                  <c:v>8.4914387178054849</c:v>
                </c:pt>
                <c:pt idx="3">
                  <c:v>8.9841281076428299</c:v>
                </c:pt>
                <c:pt idx="4">
                  <c:v>9.5438445583681517</c:v>
                </c:pt>
                <c:pt idx="5">
                  <c:v>9.0594805075746514</c:v>
                </c:pt>
                <c:pt idx="6">
                  <c:v>8.9239186019712573</c:v>
                </c:pt>
                <c:pt idx="7">
                  <c:v>8.8056741352892267</c:v>
                </c:pt>
                <c:pt idx="8">
                  <c:v>9.6525211935840591</c:v>
                </c:pt>
                <c:pt idx="9">
                  <c:v>9.3513468714743482</c:v>
                </c:pt>
                <c:pt idx="10">
                  <c:v>9.5795868491552376</c:v>
                </c:pt>
                <c:pt idx="11">
                  <c:v>10.12005132915202</c:v>
                </c:pt>
                <c:pt idx="12">
                  <c:v>10.151904913227712</c:v>
                </c:pt>
                <c:pt idx="13">
                  <c:v>9.5031967622799414</c:v>
                </c:pt>
                <c:pt idx="14">
                  <c:v>9.549461022378976</c:v>
                </c:pt>
                <c:pt idx="15">
                  <c:v>9.8589091204737773</c:v>
                </c:pt>
                <c:pt idx="16">
                  <c:v>10.265452079192512</c:v>
                </c:pt>
                <c:pt idx="17">
                  <c:v>9.8696201495401201</c:v>
                </c:pt>
                <c:pt idx="18">
                  <c:v>10.580054998694537</c:v>
                </c:pt>
                <c:pt idx="19">
                  <c:v>10.360589300288167</c:v>
                </c:pt>
                <c:pt idx="20">
                  <c:v>9.9631952980249014</c:v>
                </c:pt>
                <c:pt idx="21">
                  <c:v>9.6650865069746867</c:v>
                </c:pt>
                <c:pt idx="22">
                  <c:v>9.5760144464012615</c:v>
                </c:pt>
                <c:pt idx="23">
                  <c:v>9.9072923676416735</c:v>
                </c:pt>
                <c:pt idx="24">
                  <c:v>9.9524027844479619</c:v>
                </c:pt>
                <c:pt idx="25">
                  <c:v>9.8947620072656086</c:v>
                </c:pt>
                <c:pt idx="26">
                  <c:v>9.736589959735138</c:v>
                </c:pt>
                <c:pt idx="27">
                  <c:v>9.5540232048855067</c:v>
                </c:pt>
                <c:pt idx="28">
                  <c:v>9.0588896422771068</c:v>
                </c:pt>
                <c:pt idx="29">
                  <c:v>9.0415509242304939</c:v>
                </c:pt>
                <c:pt idx="30">
                  <c:v>9.1082626407430674</c:v>
                </c:pt>
                <c:pt idx="31">
                  <c:v>9.4565158635682778</c:v>
                </c:pt>
                <c:pt idx="32">
                  <c:v>9.100685942690081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UnemploymentProv!$K$38</c:f>
              <c:strCache>
                <c:ptCount val="1"/>
                <c:pt idx="0">
                  <c:v>Limpopo</c:v>
                </c:pt>
              </c:strCache>
            </c:strRef>
          </c:tx>
          <c:marker>
            <c:symbol val="none"/>
          </c:marker>
          <c:cat>
            <c:strRef>
              <c:f>UnemploymentProv!$A$39:$A$71</c:f>
              <c:strCache>
                <c:ptCount val="33"/>
                <c:pt idx="0">
                  <c:v>Jan-Mar 08</c:v>
                </c:pt>
                <c:pt idx="1">
                  <c:v>Apr-Jun 08</c:v>
                </c:pt>
                <c:pt idx="2">
                  <c:v>Jul-Sep 08</c:v>
                </c:pt>
                <c:pt idx="3">
                  <c:v>Oct-Dec 08</c:v>
                </c:pt>
                <c:pt idx="4">
                  <c:v>Jan-Mar 09</c:v>
                </c:pt>
                <c:pt idx="5">
                  <c:v>Apr-Jun 09</c:v>
                </c:pt>
                <c:pt idx="6">
                  <c:v>Jul-Sep 09</c:v>
                </c:pt>
                <c:pt idx="7">
                  <c:v>Oct-Dec 09</c:v>
                </c:pt>
                <c:pt idx="8">
                  <c:v>Jan-Mar 10</c:v>
                </c:pt>
                <c:pt idx="9">
                  <c:v>Apr-Jun 10</c:v>
                </c:pt>
                <c:pt idx="10">
                  <c:v>Jul-Sep 10</c:v>
                </c:pt>
                <c:pt idx="11">
                  <c:v>Oct-Dec 10</c:v>
                </c:pt>
                <c:pt idx="12">
                  <c:v>Jan-Mar 11</c:v>
                </c:pt>
                <c:pt idx="13">
                  <c:v>Apr-Jun 11</c:v>
                </c:pt>
                <c:pt idx="14">
                  <c:v>Jul-Sep 11</c:v>
                </c:pt>
                <c:pt idx="15">
                  <c:v>Oct-Dec 11</c:v>
                </c:pt>
                <c:pt idx="16">
                  <c:v>Jan-Mar 12</c:v>
                </c:pt>
                <c:pt idx="17">
                  <c:v>Apr-Jun 12</c:v>
                </c:pt>
                <c:pt idx="18">
                  <c:v>Jul-Sep 12</c:v>
                </c:pt>
                <c:pt idx="19">
                  <c:v>Oct-Dec 12</c:v>
                </c:pt>
                <c:pt idx="20">
                  <c:v>Jan-Mar 13</c:v>
                </c:pt>
                <c:pt idx="21">
                  <c:v>Apr-Jun 13</c:v>
                </c:pt>
                <c:pt idx="22">
                  <c:v>Jul-Sep 13</c:v>
                </c:pt>
                <c:pt idx="23">
                  <c:v>Oct-Dec 13</c:v>
                </c:pt>
                <c:pt idx="24">
                  <c:v>Jan-Mar 14</c:v>
                </c:pt>
                <c:pt idx="25">
                  <c:v>Apr-Jun 14</c:v>
                </c:pt>
                <c:pt idx="26">
                  <c:v>Jul-Sep 14</c:v>
                </c:pt>
                <c:pt idx="27">
                  <c:v>Oct-Dec 14</c:v>
                </c:pt>
                <c:pt idx="28">
                  <c:v>Jan-Mar 15</c:v>
                </c:pt>
                <c:pt idx="29">
                  <c:v>Apr-Jun 15</c:v>
                </c:pt>
                <c:pt idx="30">
                  <c:v>Jul-Sep 15</c:v>
                </c:pt>
                <c:pt idx="31">
                  <c:v>Oct-Dec 15</c:v>
                </c:pt>
                <c:pt idx="32">
                  <c:v>Jan-Mar 16</c:v>
                </c:pt>
              </c:strCache>
            </c:strRef>
          </c:cat>
          <c:val>
            <c:numRef>
              <c:f>UnemploymentProv!$K$39:$K$71</c:f>
              <c:numCache>
                <c:formatCode>0.00</c:formatCode>
                <c:ptCount val="33"/>
                <c:pt idx="0">
                  <c:v>10.386556932579383</c:v>
                </c:pt>
                <c:pt idx="1">
                  <c:v>10.860236894530935</c:v>
                </c:pt>
                <c:pt idx="2">
                  <c:v>10.734450028485783</c:v>
                </c:pt>
                <c:pt idx="3">
                  <c:v>11.583085150830923</c:v>
                </c:pt>
                <c:pt idx="4">
                  <c:v>11.148985998827097</c:v>
                </c:pt>
                <c:pt idx="5">
                  <c:v>10.050043215647717</c:v>
                </c:pt>
                <c:pt idx="6">
                  <c:v>9.9239032112592387</c:v>
                </c:pt>
                <c:pt idx="7">
                  <c:v>10.073226040058422</c:v>
                </c:pt>
                <c:pt idx="8">
                  <c:v>9.7006705566972489</c:v>
                </c:pt>
                <c:pt idx="9">
                  <c:v>9.0956851634946574</c:v>
                </c:pt>
                <c:pt idx="10">
                  <c:v>9.6786332574454867</c:v>
                </c:pt>
                <c:pt idx="11">
                  <c:v>9.371901377584809</c:v>
                </c:pt>
                <c:pt idx="12">
                  <c:v>9.654073613012617</c:v>
                </c:pt>
                <c:pt idx="13">
                  <c:v>9.9130254090728975</c:v>
                </c:pt>
                <c:pt idx="14">
                  <c:v>9.7431682742144137</c:v>
                </c:pt>
                <c:pt idx="15">
                  <c:v>10.297976797032328</c:v>
                </c:pt>
                <c:pt idx="16">
                  <c:v>9.8083675755506494</c:v>
                </c:pt>
                <c:pt idx="17">
                  <c:v>9.9092858413757305</c:v>
                </c:pt>
                <c:pt idx="18">
                  <c:v>9.3707622061018121</c:v>
                </c:pt>
                <c:pt idx="19">
                  <c:v>8.8035266942266901</c:v>
                </c:pt>
                <c:pt idx="20">
                  <c:v>9.7811999900321371</c:v>
                </c:pt>
                <c:pt idx="21">
                  <c:v>9.5212185412553385</c:v>
                </c:pt>
                <c:pt idx="22">
                  <c:v>9.140665917863231</c:v>
                </c:pt>
                <c:pt idx="23">
                  <c:v>8.460083370006771</c:v>
                </c:pt>
                <c:pt idx="24">
                  <c:v>8.9730049181602052</c:v>
                </c:pt>
                <c:pt idx="25">
                  <c:v>8.5314467713820061</c:v>
                </c:pt>
                <c:pt idx="26">
                  <c:v>8.9165983953252805</c:v>
                </c:pt>
                <c:pt idx="27">
                  <c:v>9.0200201545770469</c:v>
                </c:pt>
                <c:pt idx="28">
                  <c:v>9.519702949206879</c:v>
                </c:pt>
                <c:pt idx="29">
                  <c:v>9.8897999048974512</c:v>
                </c:pt>
                <c:pt idx="30">
                  <c:v>9.3970845581180686</c:v>
                </c:pt>
                <c:pt idx="31">
                  <c:v>10.045524137321802</c:v>
                </c:pt>
                <c:pt idx="32">
                  <c:v>9.5644580123630565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266048"/>
        <c:axId val="363267584"/>
      </c:lineChart>
      <c:catAx>
        <c:axId val="363266048"/>
        <c:scaling>
          <c:orientation val="minMax"/>
        </c:scaling>
        <c:delete val="0"/>
        <c:axPos val="b"/>
        <c:majorTickMark val="out"/>
        <c:minorTickMark val="none"/>
        <c:tickLblPos val="nextTo"/>
        <c:crossAx val="363267584"/>
        <c:crosses val="autoZero"/>
        <c:auto val="1"/>
        <c:lblAlgn val="ctr"/>
        <c:lblOffset val="100"/>
        <c:noMultiLvlLbl val="0"/>
      </c:catAx>
      <c:valAx>
        <c:axId val="36326758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363266048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t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Quartely</a:t>
            </a:r>
            <a:r>
              <a:rPr lang="en-ZA" baseline="0"/>
              <a:t> average</a:t>
            </a:r>
            <a:endParaRPr lang="en-ZA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UnemploymentProv!$C$82</c:f>
              <c:strCache>
                <c:ptCount val="1"/>
                <c:pt idx="0">
                  <c:v>Western Cape</c:v>
                </c:pt>
              </c:strCache>
            </c:strRef>
          </c:tx>
          <c:invertIfNegative val="0"/>
          <c:cat>
            <c:numRef>
              <c:f>UnemploymentProv!$A$83:$A$91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UnemploymentProv!$C$83:$C$91</c:f>
              <c:numCache>
                <c:formatCode>0</c:formatCode>
                <c:ptCount val="9"/>
                <c:pt idx="0">
                  <c:v>528.16609001246422</c:v>
                </c:pt>
                <c:pt idx="1">
                  <c:v>598.14035174644675</c:v>
                </c:pt>
                <c:pt idx="2">
                  <c:v>637.54785596812576</c:v>
                </c:pt>
                <c:pt idx="3">
                  <c:v>640.39849714949185</c:v>
                </c:pt>
                <c:pt idx="4">
                  <c:v>700.87158302792909</c:v>
                </c:pt>
                <c:pt idx="5">
                  <c:v>703.76667840175401</c:v>
                </c:pt>
                <c:pt idx="6">
                  <c:v>712.54850075307422</c:v>
                </c:pt>
                <c:pt idx="7">
                  <c:v>693.36968650787389</c:v>
                </c:pt>
                <c:pt idx="8">
                  <c:v>702.10492262885009</c:v>
                </c:pt>
              </c:numCache>
            </c:numRef>
          </c:val>
        </c:ser>
        <c:ser>
          <c:idx val="1"/>
          <c:order val="1"/>
          <c:tx>
            <c:strRef>
              <c:f>UnemploymentProv!$D$82</c:f>
              <c:strCache>
                <c:ptCount val="1"/>
                <c:pt idx="0">
                  <c:v>Eastern Cape</c:v>
                </c:pt>
              </c:strCache>
            </c:strRef>
          </c:tx>
          <c:invertIfNegative val="0"/>
          <c:cat>
            <c:numRef>
              <c:f>UnemploymentProv!$A$83:$A$91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UnemploymentProv!$D$83:$D$91</c:f>
              <c:numCache>
                <c:formatCode>0</c:formatCode>
                <c:ptCount val="9"/>
                <c:pt idx="0">
                  <c:v>765.77076022530821</c:v>
                </c:pt>
                <c:pt idx="1">
                  <c:v>833.65124576251719</c:v>
                </c:pt>
                <c:pt idx="2">
                  <c:v>881.49248711917505</c:v>
                </c:pt>
                <c:pt idx="3">
                  <c:v>899.32144582775163</c:v>
                </c:pt>
                <c:pt idx="4">
                  <c:v>965.75185113592966</c:v>
                </c:pt>
                <c:pt idx="5">
                  <c:v>1035.674455816054</c:v>
                </c:pt>
                <c:pt idx="6">
                  <c:v>1033.5659686066867</c:v>
                </c:pt>
                <c:pt idx="7">
                  <c:v>1003.4627082002237</c:v>
                </c:pt>
                <c:pt idx="8">
                  <c:v>1097.876514471521</c:v>
                </c:pt>
              </c:numCache>
            </c:numRef>
          </c:val>
        </c:ser>
        <c:ser>
          <c:idx val="2"/>
          <c:order val="2"/>
          <c:tx>
            <c:strRef>
              <c:f>UnemploymentProv!$E$82</c:f>
              <c:strCache>
                <c:ptCount val="1"/>
                <c:pt idx="0">
                  <c:v>Northern Cape</c:v>
                </c:pt>
              </c:strCache>
            </c:strRef>
          </c:tx>
          <c:invertIfNegative val="0"/>
          <c:cat>
            <c:numRef>
              <c:f>UnemploymentProv!$A$83:$A$91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UnemploymentProv!$E$83:$E$91</c:f>
              <c:numCache>
                <c:formatCode>0</c:formatCode>
                <c:ptCount val="9"/>
                <c:pt idx="0">
                  <c:v>146.17424120532903</c:v>
                </c:pt>
                <c:pt idx="1">
                  <c:v>155.84928696304121</c:v>
                </c:pt>
                <c:pt idx="2">
                  <c:v>158.47373763465285</c:v>
                </c:pt>
                <c:pt idx="3">
                  <c:v>163.84128516232079</c:v>
                </c:pt>
                <c:pt idx="4">
                  <c:v>163.3707393165547</c:v>
                </c:pt>
                <c:pt idx="5">
                  <c:v>171.7154576455882</c:v>
                </c:pt>
                <c:pt idx="6">
                  <c:v>203.40477348265082</c:v>
                </c:pt>
                <c:pt idx="7">
                  <c:v>213.98860206359694</c:v>
                </c:pt>
                <c:pt idx="8">
                  <c:v>197.24229270926955</c:v>
                </c:pt>
              </c:numCache>
            </c:numRef>
          </c:val>
        </c:ser>
        <c:ser>
          <c:idx val="3"/>
          <c:order val="3"/>
          <c:tx>
            <c:strRef>
              <c:f>UnemploymentProv!$F$82</c:f>
              <c:strCache>
                <c:ptCount val="1"/>
                <c:pt idx="0">
                  <c:v>Free State</c:v>
                </c:pt>
              </c:strCache>
            </c:strRef>
          </c:tx>
          <c:invertIfNegative val="0"/>
          <c:cat>
            <c:numRef>
              <c:f>UnemploymentProv!$A$83:$A$91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UnemploymentProv!$F$83:$F$91</c:f>
              <c:numCache>
                <c:formatCode>0</c:formatCode>
                <c:ptCount val="9"/>
                <c:pt idx="0">
                  <c:v>372.30996068415152</c:v>
                </c:pt>
                <c:pt idx="1">
                  <c:v>417.0116958093497</c:v>
                </c:pt>
                <c:pt idx="2">
                  <c:v>434.06745540940972</c:v>
                </c:pt>
                <c:pt idx="3">
                  <c:v>430.82454900555393</c:v>
                </c:pt>
                <c:pt idx="4">
                  <c:v>469.5846160465295</c:v>
                </c:pt>
                <c:pt idx="5">
                  <c:v>496.35858073992182</c:v>
                </c:pt>
                <c:pt idx="6">
                  <c:v>515.70410411403986</c:v>
                </c:pt>
                <c:pt idx="7">
                  <c:v>490.08870147170489</c:v>
                </c:pt>
                <c:pt idx="8">
                  <c:v>513.96436906114536</c:v>
                </c:pt>
              </c:numCache>
            </c:numRef>
          </c:val>
        </c:ser>
        <c:ser>
          <c:idx val="4"/>
          <c:order val="4"/>
          <c:tx>
            <c:strRef>
              <c:f>UnemploymentProv!$G$82</c:f>
              <c:strCache>
                <c:ptCount val="1"/>
                <c:pt idx="0">
                  <c:v>KwaZulu Natal</c:v>
                </c:pt>
              </c:strCache>
            </c:strRef>
          </c:tx>
          <c:invertIfNegative val="0"/>
          <c:cat>
            <c:numRef>
              <c:f>UnemploymentProv!$A$83:$A$91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UnemploymentProv!$G$83:$G$91</c:f>
              <c:numCache>
                <c:formatCode>0</c:formatCode>
                <c:ptCount val="9"/>
                <c:pt idx="0">
                  <c:v>1111.9136926752958</c:v>
                </c:pt>
                <c:pt idx="1">
                  <c:v>1245.1450680490134</c:v>
                </c:pt>
                <c:pt idx="2">
                  <c:v>1391.5079914001665</c:v>
                </c:pt>
                <c:pt idx="3">
                  <c:v>1429.2286578558933</c:v>
                </c:pt>
                <c:pt idx="4">
                  <c:v>1507.8091440792643</c:v>
                </c:pt>
                <c:pt idx="5">
                  <c:v>1506.6731315941986</c:v>
                </c:pt>
                <c:pt idx="6">
                  <c:v>1587.6000806347552</c:v>
                </c:pt>
                <c:pt idx="7">
                  <c:v>1482.333010724263</c:v>
                </c:pt>
                <c:pt idx="8">
                  <c:v>1610.6445239619593</c:v>
                </c:pt>
              </c:numCache>
            </c:numRef>
          </c:val>
        </c:ser>
        <c:ser>
          <c:idx val="5"/>
          <c:order val="5"/>
          <c:tx>
            <c:strRef>
              <c:f>UnemploymentProv!$H$82</c:f>
              <c:strCache>
                <c:ptCount val="1"/>
                <c:pt idx="0">
                  <c:v>North West</c:v>
                </c:pt>
              </c:strCache>
            </c:strRef>
          </c:tx>
          <c:invertIfNegative val="0"/>
          <c:cat>
            <c:numRef>
              <c:f>UnemploymentProv!$A$83:$A$91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UnemploymentProv!$H$83:$H$91</c:f>
              <c:numCache>
                <c:formatCode>0</c:formatCode>
                <c:ptCount val="9"/>
                <c:pt idx="0">
                  <c:v>471.55221470002397</c:v>
                </c:pt>
                <c:pt idx="1">
                  <c:v>516.36591414004454</c:v>
                </c:pt>
                <c:pt idx="2">
                  <c:v>563.12144546395541</c:v>
                </c:pt>
                <c:pt idx="3">
                  <c:v>634.31671962889629</c:v>
                </c:pt>
                <c:pt idx="4">
                  <c:v>620.53893725864964</c:v>
                </c:pt>
                <c:pt idx="5">
                  <c:v>628.46267235896926</c:v>
                </c:pt>
                <c:pt idx="6">
                  <c:v>645.86787074203983</c:v>
                </c:pt>
                <c:pt idx="7">
                  <c:v>643.06405509915555</c:v>
                </c:pt>
                <c:pt idx="8">
                  <c:v>698.05556850326604</c:v>
                </c:pt>
              </c:numCache>
            </c:numRef>
          </c:val>
        </c:ser>
        <c:ser>
          <c:idx val="6"/>
          <c:order val="6"/>
          <c:tx>
            <c:strRef>
              <c:f>UnemploymentProv!$I$82</c:f>
              <c:strCache>
                <c:ptCount val="1"/>
                <c:pt idx="0">
                  <c:v>Gauteng</c:v>
                </c:pt>
              </c:strCache>
            </c:strRef>
          </c:tx>
          <c:invertIfNegative val="0"/>
          <c:cat>
            <c:numRef>
              <c:f>UnemploymentProv!$A$83:$A$91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UnemploymentProv!$I$83:$I$91</c:f>
              <c:numCache>
                <c:formatCode>0</c:formatCode>
                <c:ptCount val="9"/>
                <c:pt idx="0">
                  <c:v>1553.2853320083334</c:v>
                </c:pt>
                <c:pt idx="1">
                  <c:v>1713.4208432309715</c:v>
                </c:pt>
                <c:pt idx="2">
                  <c:v>2034.3939753036764</c:v>
                </c:pt>
                <c:pt idx="3">
                  <c:v>2048.0801341456704</c:v>
                </c:pt>
                <c:pt idx="4">
                  <c:v>1963.2007472744049</c:v>
                </c:pt>
                <c:pt idx="5">
                  <c:v>2017.7303940051117</c:v>
                </c:pt>
                <c:pt idx="6">
                  <c:v>2017.5088271870227</c:v>
                </c:pt>
                <c:pt idx="7">
                  <c:v>2289.2393488368898</c:v>
                </c:pt>
                <c:pt idx="8">
                  <c:v>2441.0844985078111</c:v>
                </c:pt>
              </c:numCache>
            </c:numRef>
          </c:val>
        </c:ser>
        <c:ser>
          <c:idx val="7"/>
          <c:order val="7"/>
          <c:tx>
            <c:strRef>
              <c:f>UnemploymentProv!$J$82</c:f>
              <c:strCache>
                <c:ptCount val="1"/>
                <c:pt idx="0">
                  <c:v>Mpumalanga</c:v>
                </c:pt>
              </c:strCache>
            </c:strRef>
          </c:tx>
          <c:invertIfNegative val="0"/>
          <c:cat>
            <c:numRef>
              <c:f>UnemploymentProv!$A$83:$A$91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UnemploymentProv!$J$83:$J$91</c:f>
              <c:numCache>
                <c:formatCode>0</c:formatCode>
                <c:ptCount val="9"/>
                <c:pt idx="0">
                  <c:v>531.80716667092406</c:v>
                </c:pt>
                <c:pt idx="1">
                  <c:v>616.38944037608371</c:v>
                </c:pt>
                <c:pt idx="2">
                  <c:v>730.00617102910962</c:v>
                </c:pt>
                <c:pt idx="3">
                  <c:v>759.1761517454313</c:v>
                </c:pt>
                <c:pt idx="4">
                  <c:v>817.84577819695426</c:v>
                </c:pt>
                <c:pt idx="5">
                  <c:v>791.99524379794502</c:v>
                </c:pt>
                <c:pt idx="6">
                  <c:v>807.78493075467941</c:v>
                </c:pt>
                <c:pt idx="7">
                  <c:v>769.84864117290772</c:v>
                </c:pt>
                <c:pt idx="8">
                  <c:v>812.44174148659499</c:v>
                </c:pt>
              </c:numCache>
            </c:numRef>
          </c:val>
        </c:ser>
        <c:ser>
          <c:idx val="8"/>
          <c:order val="8"/>
          <c:tx>
            <c:strRef>
              <c:f>UnemploymentProv!$K$82</c:f>
              <c:strCache>
                <c:ptCount val="1"/>
                <c:pt idx="0">
                  <c:v>Limpopo</c:v>
                </c:pt>
              </c:strCache>
            </c:strRef>
          </c:tx>
          <c:invertIfNegative val="0"/>
          <c:cat>
            <c:numRef>
              <c:f>UnemploymentProv!$A$83:$A$91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UnemploymentProv!$K$83:$K$91</c:f>
              <c:numCache>
                <c:formatCode>0</c:formatCode>
                <c:ptCount val="9"/>
                <c:pt idx="0">
                  <c:v>669.09929838885773</c:v>
                </c:pt>
                <c:pt idx="1">
                  <c:v>698.53818925952828</c:v>
                </c:pt>
                <c:pt idx="2">
                  <c:v>713.87057725443515</c:v>
                </c:pt>
                <c:pt idx="3">
                  <c:v>769.75041571123143</c:v>
                </c:pt>
                <c:pt idx="4">
                  <c:v>754.53260787678914</c:v>
                </c:pt>
                <c:pt idx="5">
                  <c:v>748.23563621723133</c:v>
                </c:pt>
                <c:pt idx="6">
                  <c:v>731.31309091666822</c:v>
                </c:pt>
                <c:pt idx="7">
                  <c:v>815.73008344394452</c:v>
                </c:pt>
                <c:pt idx="8">
                  <c:v>853.84387208539908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327488"/>
        <c:axId val="363329024"/>
      </c:barChart>
      <c:catAx>
        <c:axId val="3633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63329024"/>
        <c:crosses val="autoZero"/>
        <c:auto val="1"/>
        <c:lblAlgn val="ctr"/>
        <c:lblOffset val="100"/>
        <c:noMultiLvlLbl val="0"/>
      </c:catAx>
      <c:valAx>
        <c:axId val="36332902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crossAx val="363327488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UnemploymentProv!$C$96</c:f>
              <c:strCache>
                <c:ptCount val="1"/>
                <c:pt idx="0">
                  <c:v>Western Cape</c:v>
                </c:pt>
              </c:strCache>
            </c:strRef>
          </c:tx>
          <c:invertIfNegative val="0"/>
          <c:cat>
            <c:numRef>
              <c:f>UnemploymentProv!$A$97:$A$105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UnemploymentProv!$C$97:$C$105</c:f>
              <c:numCache>
                <c:formatCode>0.00</c:formatCode>
                <c:ptCount val="9"/>
                <c:pt idx="0">
                  <c:v>13.248533568736153</c:v>
                </c:pt>
                <c:pt idx="1">
                  <c:v>6.5883373537025562</c:v>
                </c:pt>
                <c:pt idx="2">
                  <c:v>0.44712583607348905</c:v>
                </c:pt>
                <c:pt idx="3">
                  <c:v>9.4430399427250187</c:v>
                </c:pt>
                <c:pt idx="4">
                  <c:v>0.41307073134816319</c:v>
                </c:pt>
                <c:pt idx="5">
                  <c:v>1.2478315073489459</c:v>
                </c:pt>
                <c:pt idx="6">
                  <c:v>-2.6915801836549695</c:v>
                </c:pt>
                <c:pt idx="7">
                  <c:v>1.2598237694772656</c:v>
                </c:pt>
                <c:pt idx="8">
                  <c:v>-1.2441496761295117</c:v>
                </c:pt>
              </c:numCache>
            </c:numRef>
          </c:val>
        </c:ser>
        <c:ser>
          <c:idx val="1"/>
          <c:order val="1"/>
          <c:tx>
            <c:strRef>
              <c:f>UnemploymentProv!$D$96</c:f>
              <c:strCache>
                <c:ptCount val="1"/>
                <c:pt idx="0">
                  <c:v>Eastern Cape</c:v>
                </c:pt>
              </c:strCache>
            </c:strRef>
          </c:tx>
          <c:invertIfNegative val="0"/>
          <c:cat>
            <c:numRef>
              <c:f>UnemploymentProv!$A$97:$A$105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UnemploymentProv!$D$97:$D$105</c:f>
              <c:numCache>
                <c:formatCode>0.00</c:formatCode>
                <c:ptCount val="9"/>
                <c:pt idx="0">
                  <c:v>8.8643350024538563</c:v>
                </c:pt>
                <c:pt idx="1">
                  <c:v>5.73875965517197</c:v>
                </c:pt>
                <c:pt idx="2">
                  <c:v>2.0225877099467731</c:v>
                </c:pt>
                <c:pt idx="3">
                  <c:v>7.3867253601446459</c:v>
                </c:pt>
                <c:pt idx="4">
                  <c:v>7.2402247635228925</c:v>
                </c:pt>
                <c:pt idx="5">
                  <c:v>-0.20358590457904741</c:v>
                </c:pt>
                <c:pt idx="6">
                  <c:v>-2.9125630410455732</c:v>
                </c:pt>
                <c:pt idx="7">
                  <c:v>9.4088006958060912</c:v>
                </c:pt>
                <c:pt idx="8">
                  <c:v>-8.5996744649141874</c:v>
                </c:pt>
              </c:numCache>
            </c:numRef>
          </c:val>
        </c:ser>
        <c:ser>
          <c:idx val="2"/>
          <c:order val="2"/>
          <c:tx>
            <c:strRef>
              <c:f>UnemploymentProv!$E$96</c:f>
              <c:strCache>
                <c:ptCount val="1"/>
                <c:pt idx="0">
                  <c:v>Northern Cape</c:v>
                </c:pt>
              </c:strCache>
            </c:strRef>
          </c:tx>
          <c:invertIfNegative val="0"/>
          <c:cat>
            <c:numRef>
              <c:f>UnemploymentProv!$A$97:$A$105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UnemploymentProv!$E$97:$E$105</c:f>
              <c:numCache>
                <c:formatCode>0.00</c:formatCode>
                <c:ptCount val="9"/>
                <c:pt idx="0">
                  <c:v>6.6188445227649746</c:v>
                </c:pt>
                <c:pt idx="1">
                  <c:v>1.6839670702080363</c:v>
                </c:pt>
                <c:pt idx="2">
                  <c:v>3.3870265242575033</c:v>
                </c:pt>
                <c:pt idx="3">
                  <c:v>-0.28719613942230948</c:v>
                </c:pt>
                <c:pt idx="4">
                  <c:v>5.1078414432981081</c:v>
                </c:pt>
                <c:pt idx="5">
                  <c:v>18.454550493915185</c:v>
                </c:pt>
                <c:pt idx="6">
                  <c:v>5.2033334320194076</c:v>
                </c:pt>
                <c:pt idx="7">
                  <c:v>-7.8257950156384632</c:v>
                </c:pt>
                <c:pt idx="8">
                  <c:v>8.4902224184805331</c:v>
                </c:pt>
              </c:numCache>
            </c:numRef>
          </c:val>
        </c:ser>
        <c:ser>
          <c:idx val="3"/>
          <c:order val="3"/>
          <c:tx>
            <c:strRef>
              <c:f>UnemploymentProv!$F$96</c:f>
              <c:strCache>
                <c:ptCount val="1"/>
                <c:pt idx="0">
                  <c:v>Free State</c:v>
                </c:pt>
              </c:strCache>
            </c:strRef>
          </c:tx>
          <c:invertIfNegative val="0"/>
          <c:cat>
            <c:numRef>
              <c:f>UnemploymentProv!$A$97:$A$105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UnemploymentProv!$F$97:$F$105</c:f>
              <c:numCache>
                <c:formatCode>0.00</c:formatCode>
                <c:ptCount val="9"/>
                <c:pt idx="0">
                  <c:v>12.006591240012732</c:v>
                </c:pt>
                <c:pt idx="1">
                  <c:v>4.0899955016747551</c:v>
                </c:pt>
                <c:pt idx="2">
                  <c:v>-0.74709733785434218</c:v>
                </c:pt>
                <c:pt idx="3">
                  <c:v>8.9967173714782671</c:v>
                </c:pt>
                <c:pt idx="4">
                  <c:v>5.7016273060230276</c:v>
                </c:pt>
                <c:pt idx="5">
                  <c:v>3.8974894612035662</c:v>
                </c:pt>
                <c:pt idx="6">
                  <c:v>-4.9670736451363444</c:v>
                </c:pt>
                <c:pt idx="7">
                  <c:v>4.8717033299774855</c:v>
                </c:pt>
                <c:pt idx="8">
                  <c:v>-4.6453935382824225</c:v>
                </c:pt>
              </c:numCache>
            </c:numRef>
          </c:val>
        </c:ser>
        <c:ser>
          <c:idx val="4"/>
          <c:order val="4"/>
          <c:tx>
            <c:strRef>
              <c:f>UnemploymentProv!$G$96</c:f>
              <c:strCache>
                <c:ptCount val="1"/>
                <c:pt idx="0">
                  <c:v>KwaZulu Natal</c:v>
                </c:pt>
              </c:strCache>
            </c:strRef>
          </c:tx>
          <c:invertIfNegative val="0"/>
          <c:cat>
            <c:numRef>
              <c:f>UnemploymentProv!$A$97:$A$105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UnemploymentProv!$G$97:$G$105</c:f>
              <c:numCache>
                <c:formatCode>0.00</c:formatCode>
                <c:ptCount val="9"/>
                <c:pt idx="0">
                  <c:v>11.98216878264707</c:v>
                </c:pt>
                <c:pt idx="1">
                  <c:v>11.754688438069749</c:v>
                </c:pt>
                <c:pt idx="2">
                  <c:v>2.7107761284052301</c:v>
                </c:pt>
                <c:pt idx="3">
                  <c:v>5.498104574901002</c:v>
                </c:pt>
                <c:pt idx="4">
                  <c:v>-7.5341928355226184E-2</c:v>
                </c:pt>
                <c:pt idx="5">
                  <c:v>5.3712346323537625</c:v>
                </c:pt>
                <c:pt idx="6">
                  <c:v>-6.6305785187667814</c:v>
                </c:pt>
                <c:pt idx="7">
                  <c:v>8.6560517987117986</c:v>
                </c:pt>
                <c:pt idx="8">
                  <c:v>-7.9664700266740436</c:v>
                </c:pt>
              </c:numCache>
            </c:numRef>
          </c:val>
        </c:ser>
        <c:ser>
          <c:idx val="5"/>
          <c:order val="5"/>
          <c:tx>
            <c:strRef>
              <c:f>UnemploymentProv!$H$96</c:f>
              <c:strCache>
                <c:ptCount val="1"/>
                <c:pt idx="0">
                  <c:v>North West</c:v>
                </c:pt>
              </c:strCache>
            </c:strRef>
          </c:tx>
          <c:invertIfNegative val="0"/>
          <c:cat>
            <c:numRef>
              <c:f>UnemploymentProv!$A$97:$A$105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UnemploymentProv!$H$97:$H$105</c:f>
              <c:numCache>
                <c:formatCode>0.00</c:formatCode>
                <c:ptCount val="9"/>
                <c:pt idx="0">
                  <c:v>9.5034437423920544</c:v>
                </c:pt>
                <c:pt idx="1">
                  <c:v>9.0547284480962507</c:v>
                </c:pt>
                <c:pt idx="2">
                  <c:v>12.642969778265705</c:v>
                </c:pt>
                <c:pt idx="3">
                  <c:v>-2.1720667205977597</c:v>
                </c:pt>
                <c:pt idx="4">
                  <c:v>1.276911830114037</c:v>
                </c:pt>
                <c:pt idx="5">
                  <c:v>2.7694880139403026</c:v>
                </c:pt>
                <c:pt idx="6">
                  <c:v>-0.43411598097656728</c:v>
                </c:pt>
                <c:pt idx="7">
                  <c:v>8.5514830082722035</c:v>
                </c:pt>
                <c:pt idx="8">
                  <c:v>-7.8778131549069066</c:v>
                </c:pt>
              </c:numCache>
            </c:numRef>
          </c:val>
        </c:ser>
        <c:ser>
          <c:idx val="6"/>
          <c:order val="6"/>
          <c:tx>
            <c:strRef>
              <c:f>UnemploymentProv!$I$96</c:f>
              <c:strCache>
                <c:ptCount val="1"/>
                <c:pt idx="0">
                  <c:v>Gauteng</c:v>
                </c:pt>
              </c:strCache>
            </c:strRef>
          </c:tx>
          <c:invertIfNegative val="0"/>
          <c:cat>
            <c:numRef>
              <c:f>UnemploymentProv!$A$97:$A$105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UnemploymentProv!$I$97:$I$105</c:f>
              <c:numCache>
                <c:formatCode>0.00</c:formatCode>
                <c:ptCount val="9"/>
                <c:pt idx="0">
                  <c:v>10.309471667745008</c:v>
                </c:pt>
                <c:pt idx="1">
                  <c:v>18.732883596037663</c:v>
                </c:pt>
                <c:pt idx="2">
                  <c:v>0.67273886022745821</c:v>
                </c:pt>
                <c:pt idx="3">
                  <c:v>-4.1443391523677775</c:v>
                </c:pt>
                <c:pt idx="4">
                  <c:v>2.7775889351311984</c:v>
                </c:pt>
                <c:pt idx="5">
                  <c:v>-1.0980992244918206E-2</c:v>
                </c:pt>
                <c:pt idx="6">
                  <c:v>13.468616245349283</c:v>
                </c:pt>
                <c:pt idx="7">
                  <c:v>6.6329957917275157</c:v>
                </c:pt>
                <c:pt idx="8">
                  <c:v>-6.22039711299389</c:v>
                </c:pt>
              </c:numCache>
            </c:numRef>
          </c:val>
        </c:ser>
        <c:ser>
          <c:idx val="7"/>
          <c:order val="7"/>
          <c:tx>
            <c:strRef>
              <c:f>UnemploymentProv!$J$96</c:f>
              <c:strCache>
                <c:ptCount val="1"/>
                <c:pt idx="0">
                  <c:v>Mpumalanga</c:v>
                </c:pt>
              </c:strCache>
            </c:strRef>
          </c:tx>
          <c:invertIfNegative val="0"/>
          <c:cat>
            <c:numRef>
              <c:f>UnemploymentProv!$A$97:$A$105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UnemploymentProv!$J$97:$J$105</c:f>
              <c:numCache>
                <c:formatCode>0.00</c:formatCode>
                <c:ptCount val="9"/>
                <c:pt idx="0">
                  <c:v>15.904688580005194</c:v>
                </c:pt>
                <c:pt idx="1">
                  <c:v>18.432621198653862</c:v>
                </c:pt>
                <c:pt idx="2">
                  <c:v>3.9958539905491426</c:v>
                </c:pt>
                <c:pt idx="3">
                  <c:v>7.7280649973836626</c:v>
                </c:pt>
                <c:pt idx="4">
                  <c:v>-3.1608079528147774</c:v>
                </c:pt>
                <c:pt idx="5">
                  <c:v>1.9936593155555202</c:v>
                </c:pt>
                <c:pt idx="6">
                  <c:v>-4.6963353904521856</c:v>
                </c:pt>
                <c:pt idx="7">
                  <c:v>5.5326590235704369</c:v>
                </c:pt>
                <c:pt idx="8">
                  <c:v>-5.2426036402008336</c:v>
                </c:pt>
              </c:numCache>
            </c:numRef>
          </c:val>
        </c:ser>
        <c:ser>
          <c:idx val="8"/>
          <c:order val="8"/>
          <c:tx>
            <c:strRef>
              <c:f>UnemploymentProv!$K$96</c:f>
              <c:strCache>
                <c:ptCount val="1"/>
                <c:pt idx="0">
                  <c:v>Limpopo</c:v>
                </c:pt>
              </c:strCache>
            </c:strRef>
          </c:tx>
          <c:invertIfNegative val="0"/>
          <c:cat>
            <c:numRef>
              <c:f>UnemploymentProv!$A$97:$A$105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UnemploymentProv!$K$97:$K$105</c:f>
              <c:numCache>
                <c:formatCode>0.00</c:formatCode>
                <c:ptCount val="9"/>
                <c:pt idx="0">
                  <c:v>4.3997790674055777</c:v>
                </c:pt>
                <c:pt idx="1">
                  <c:v>2.1949248059235908</c:v>
                </c:pt>
                <c:pt idx="2">
                  <c:v>7.8277267949201086</c:v>
                </c:pt>
                <c:pt idx="3">
                  <c:v>-1.9769794889141286</c:v>
                </c:pt>
                <c:pt idx="4">
                  <c:v>-0.83455262155960674</c:v>
                </c:pt>
                <c:pt idx="5">
                  <c:v>-2.2616598944841062</c:v>
                </c:pt>
                <c:pt idx="6">
                  <c:v>11.543208179339903</c:v>
                </c:pt>
                <c:pt idx="7">
                  <c:v>4.672352952896051</c:v>
                </c:pt>
                <c:pt idx="8">
                  <c:v>-4.4637889768262609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433408"/>
        <c:axId val="364434944"/>
      </c:barChart>
      <c:catAx>
        <c:axId val="36443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434944"/>
        <c:crosses val="autoZero"/>
        <c:auto val="1"/>
        <c:lblAlgn val="ctr"/>
        <c:lblOffset val="100"/>
        <c:noMultiLvlLbl val="0"/>
      </c:catAx>
      <c:valAx>
        <c:axId val="36443494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364433408"/>
        <c:crosses val="autoZero"/>
        <c:crossBetween val="between"/>
      </c:valAx>
      <c:spPr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</c:spPr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UnemploymentCity!$B$40</c:f>
              <c:strCache>
                <c:ptCount val="1"/>
                <c:pt idx="0">
                  <c:v>W.C- Non Metro</c:v>
                </c:pt>
              </c:strCache>
            </c:strRef>
          </c:tx>
          <c:marker>
            <c:symbol val="none"/>
          </c:marker>
          <c:cat>
            <c:strRef>
              <c:f>UnemploymentCity!$A$41:$A$45</c:f>
              <c:strCache>
                <c:ptCount val="5"/>
                <c:pt idx="0">
                  <c:v>Jan-Mar 15</c:v>
                </c:pt>
                <c:pt idx="1">
                  <c:v>Apr-Jun 15</c:v>
                </c:pt>
                <c:pt idx="2">
                  <c:v>Jul-Sep 15</c:v>
                </c:pt>
                <c:pt idx="3">
                  <c:v>Oct-Dec 15</c:v>
                </c:pt>
                <c:pt idx="4">
                  <c:v>Jan-Mar 16</c:v>
                </c:pt>
              </c:strCache>
            </c:strRef>
          </c:cat>
          <c:val>
            <c:numRef>
              <c:f>UnemploymentCity!$B$41:$B$45</c:f>
              <c:numCache>
                <c:formatCode>0.00</c:formatCode>
                <c:ptCount val="5"/>
                <c:pt idx="0">
                  <c:v>2.5465396395563111</c:v>
                </c:pt>
                <c:pt idx="1">
                  <c:v>3.2016040165263333</c:v>
                </c:pt>
                <c:pt idx="2">
                  <c:v>3.0372347745049577</c:v>
                </c:pt>
                <c:pt idx="3">
                  <c:v>3.0653347823215502</c:v>
                </c:pt>
                <c:pt idx="4">
                  <c:v>3.1506130920764202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UnemploymentCity!$C$40</c:f>
              <c:strCache>
                <c:ptCount val="1"/>
                <c:pt idx="0">
                  <c:v>Cape Town</c:v>
                </c:pt>
              </c:strCache>
            </c:strRef>
          </c:tx>
          <c:marker>
            <c:symbol val="none"/>
          </c:marker>
          <c:cat>
            <c:strRef>
              <c:f>UnemploymentCity!$A$41:$A$45</c:f>
              <c:strCache>
                <c:ptCount val="5"/>
                <c:pt idx="0">
                  <c:v>Jan-Mar 15</c:v>
                </c:pt>
                <c:pt idx="1">
                  <c:v>Apr-Jun 15</c:v>
                </c:pt>
                <c:pt idx="2">
                  <c:v>Jul-Sep 15</c:v>
                </c:pt>
                <c:pt idx="3">
                  <c:v>Oct-Dec 15</c:v>
                </c:pt>
                <c:pt idx="4">
                  <c:v>Jan-Mar 16</c:v>
                </c:pt>
              </c:strCache>
            </c:strRef>
          </c:cat>
          <c:val>
            <c:numRef>
              <c:f>UnemploymentCity!$C$41:$C$45</c:f>
              <c:numCache>
                <c:formatCode>0.00</c:formatCode>
                <c:ptCount val="5"/>
                <c:pt idx="0">
                  <c:v>5.3349773813448511</c:v>
                </c:pt>
                <c:pt idx="1">
                  <c:v>5.3392515826453595</c:v>
                </c:pt>
                <c:pt idx="2">
                  <c:v>5.3550524186804243</c:v>
                </c:pt>
                <c:pt idx="3">
                  <c:v>5.1494089510052303</c:v>
                </c:pt>
                <c:pt idx="4">
                  <c:v>4.714118707609579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UnemploymentCity!$D$40</c:f>
              <c:strCache>
                <c:ptCount val="1"/>
                <c:pt idx="0">
                  <c:v>E.C- Non Metro</c:v>
                </c:pt>
              </c:strCache>
            </c:strRef>
          </c:tx>
          <c:marker>
            <c:symbol val="none"/>
          </c:marker>
          <c:cat>
            <c:strRef>
              <c:f>UnemploymentCity!$A$41:$A$45</c:f>
              <c:strCache>
                <c:ptCount val="5"/>
                <c:pt idx="0">
                  <c:v>Jan-Mar 15</c:v>
                </c:pt>
                <c:pt idx="1">
                  <c:v>Apr-Jun 15</c:v>
                </c:pt>
                <c:pt idx="2">
                  <c:v>Jul-Sep 15</c:v>
                </c:pt>
                <c:pt idx="3">
                  <c:v>Oct-Dec 15</c:v>
                </c:pt>
                <c:pt idx="4">
                  <c:v>Jan-Mar 16</c:v>
                </c:pt>
              </c:strCache>
            </c:strRef>
          </c:cat>
          <c:val>
            <c:numRef>
              <c:f>UnemploymentCity!$D$41:$D$45</c:f>
              <c:numCache>
                <c:formatCode>0.00</c:formatCode>
                <c:ptCount val="5"/>
                <c:pt idx="0">
                  <c:v>8.6198168352374847</c:v>
                </c:pt>
                <c:pt idx="1">
                  <c:v>8.6194090875342564</c:v>
                </c:pt>
                <c:pt idx="2">
                  <c:v>8.9194790560710828</c:v>
                </c:pt>
                <c:pt idx="3">
                  <c:v>8.6576425070382168</c:v>
                </c:pt>
                <c:pt idx="4">
                  <c:v>9.1596141174388599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UnemploymentCity!$E$40</c:f>
              <c:strCache>
                <c:ptCount val="1"/>
                <c:pt idx="0">
                  <c:v>Buffalo City</c:v>
                </c:pt>
              </c:strCache>
            </c:strRef>
          </c:tx>
          <c:marker>
            <c:symbol val="none"/>
          </c:marker>
          <c:cat>
            <c:strRef>
              <c:f>UnemploymentCity!$A$41:$A$45</c:f>
              <c:strCache>
                <c:ptCount val="5"/>
                <c:pt idx="0">
                  <c:v>Jan-Mar 15</c:v>
                </c:pt>
                <c:pt idx="1">
                  <c:v>Apr-Jun 15</c:v>
                </c:pt>
                <c:pt idx="2">
                  <c:v>Jul-Sep 15</c:v>
                </c:pt>
                <c:pt idx="3">
                  <c:v>Oct-Dec 15</c:v>
                </c:pt>
                <c:pt idx="4">
                  <c:v>Jan-Mar 16</c:v>
                </c:pt>
              </c:strCache>
            </c:strRef>
          </c:cat>
          <c:val>
            <c:numRef>
              <c:f>UnemploymentCity!$E$41:$E$45</c:f>
              <c:numCache>
                <c:formatCode>0.00</c:formatCode>
                <c:ptCount val="5"/>
                <c:pt idx="0">
                  <c:v>1.206386139347897</c:v>
                </c:pt>
                <c:pt idx="1">
                  <c:v>1.3819736042607358</c:v>
                </c:pt>
                <c:pt idx="2">
                  <c:v>1.1508849734371418</c:v>
                </c:pt>
                <c:pt idx="3">
                  <c:v>1.1243368829133589</c:v>
                </c:pt>
                <c:pt idx="4">
                  <c:v>1.2037552189649847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UnemploymentCity!$F$40</c:f>
              <c:strCache>
                <c:ptCount val="1"/>
                <c:pt idx="0">
                  <c:v>Nelson Mandela Bay</c:v>
                </c:pt>
              </c:strCache>
            </c:strRef>
          </c:tx>
          <c:marker>
            <c:symbol val="none"/>
          </c:marker>
          <c:cat>
            <c:strRef>
              <c:f>UnemploymentCity!$A$41:$A$45</c:f>
              <c:strCache>
                <c:ptCount val="5"/>
                <c:pt idx="0">
                  <c:v>Jan-Mar 15</c:v>
                </c:pt>
                <c:pt idx="1">
                  <c:v>Apr-Jun 15</c:v>
                </c:pt>
                <c:pt idx="2">
                  <c:v>Jul-Sep 15</c:v>
                </c:pt>
                <c:pt idx="3">
                  <c:v>Oct-Dec 15</c:v>
                </c:pt>
                <c:pt idx="4">
                  <c:v>Jan-Mar 16</c:v>
                </c:pt>
              </c:strCache>
            </c:strRef>
          </c:cat>
          <c:val>
            <c:numRef>
              <c:f>UnemploymentCity!$F$41:$F$45</c:f>
              <c:numCache>
                <c:formatCode>0.00</c:formatCode>
                <c:ptCount val="5"/>
                <c:pt idx="0">
                  <c:v>2.0107041544663247</c:v>
                </c:pt>
                <c:pt idx="1">
                  <c:v>2.0706100099936706</c:v>
                </c:pt>
                <c:pt idx="2">
                  <c:v>2.1507630332333494</c:v>
                </c:pt>
                <c:pt idx="3">
                  <c:v>1.8595761229025942</c:v>
                </c:pt>
                <c:pt idx="4">
                  <c:v>1.9346562965213865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UnemploymentCity!$G$40</c:f>
              <c:strCache>
                <c:ptCount val="1"/>
                <c:pt idx="0">
                  <c:v>F. S- Non Metro</c:v>
                </c:pt>
              </c:strCache>
            </c:strRef>
          </c:tx>
          <c:marker>
            <c:symbol val="none"/>
          </c:marker>
          <c:cat>
            <c:strRef>
              <c:f>UnemploymentCity!$A$41:$A$45</c:f>
              <c:strCache>
                <c:ptCount val="5"/>
                <c:pt idx="0">
                  <c:v>Jan-Mar 15</c:v>
                </c:pt>
                <c:pt idx="1">
                  <c:v>Apr-Jun 15</c:v>
                </c:pt>
                <c:pt idx="2">
                  <c:v>Jul-Sep 15</c:v>
                </c:pt>
                <c:pt idx="3">
                  <c:v>Oct-Dec 15</c:v>
                </c:pt>
                <c:pt idx="4">
                  <c:v>Jan-Mar 16</c:v>
                </c:pt>
              </c:strCache>
            </c:strRef>
          </c:cat>
          <c:val>
            <c:numRef>
              <c:f>UnemploymentCity!$G$41:$G$45</c:f>
              <c:numCache>
                <c:formatCode>0.00</c:formatCode>
                <c:ptCount val="5"/>
                <c:pt idx="0">
                  <c:v>4.2481900664843506</c:v>
                </c:pt>
                <c:pt idx="1">
                  <c:v>4.4699664856921446</c:v>
                </c:pt>
                <c:pt idx="2">
                  <c:v>4.3316653415193622</c:v>
                </c:pt>
                <c:pt idx="3">
                  <c:v>4.4072339470881818</c:v>
                </c:pt>
                <c:pt idx="4">
                  <c:v>4.3405929199634823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UnemploymentCity!$H$40</c:f>
              <c:strCache>
                <c:ptCount val="1"/>
                <c:pt idx="0">
                  <c:v>Mangaung</c:v>
                </c:pt>
              </c:strCache>
            </c:strRef>
          </c:tx>
          <c:marker>
            <c:symbol val="none"/>
          </c:marker>
          <c:cat>
            <c:strRef>
              <c:f>UnemploymentCity!$A$41:$A$45</c:f>
              <c:strCache>
                <c:ptCount val="5"/>
                <c:pt idx="0">
                  <c:v>Jan-Mar 15</c:v>
                </c:pt>
                <c:pt idx="1">
                  <c:v>Apr-Jun 15</c:v>
                </c:pt>
                <c:pt idx="2">
                  <c:v>Jul-Sep 15</c:v>
                </c:pt>
                <c:pt idx="3">
                  <c:v>Oct-Dec 15</c:v>
                </c:pt>
                <c:pt idx="4">
                  <c:v>Jan-Mar 16</c:v>
                </c:pt>
              </c:strCache>
            </c:strRef>
          </c:cat>
          <c:val>
            <c:numRef>
              <c:f>UnemploymentCity!$H$41:$H$45</c:f>
              <c:numCache>
                <c:formatCode>0.00</c:formatCode>
                <c:ptCount val="5"/>
                <c:pt idx="0">
                  <c:v>1.4801129151255881</c:v>
                </c:pt>
                <c:pt idx="1">
                  <c:v>1.5938884745610067</c:v>
                </c:pt>
                <c:pt idx="2">
                  <c:v>1.4676026364318786</c:v>
                </c:pt>
                <c:pt idx="3">
                  <c:v>1.337948835206846</c:v>
                </c:pt>
                <c:pt idx="4">
                  <c:v>1.4166547320338763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UnemploymentCity!$I$40</c:f>
              <c:strCache>
                <c:ptCount val="1"/>
                <c:pt idx="0">
                  <c:v>KZN- Non Metro</c:v>
                </c:pt>
              </c:strCache>
            </c:strRef>
          </c:tx>
          <c:marker>
            <c:symbol val="none"/>
          </c:marker>
          <c:cat>
            <c:strRef>
              <c:f>UnemploymentCity!$A$41:$A$45</c:f>
              <c:strCache>
                <c:ptCount val="5"/>
                <c:pt idx="0">
                  <c:v>Jan-Mar 15</c:v>
                </c:pt>
                <c:pt idx="1">
                  <c:v>Apr-Jun 15</c:v>
                </c:pt>
                <c:pt idx="2">
                  <c:v>Jul-Sep 15</c:v>
                </c:pt>
                <c:pt idx="3">
                  <c:v>Oct-Dec 15</c:v>
                </c:pt>
                <c:pt idx="4">
                  <c:v>Jan-Mar 16</c:v>
                </c:pt>
              </c:strCache>
            </c:strRef>
          </c:cat>
          <c:val>
            <c:numRef>
              <c:f>UnemploymentCity!$I$41:$I$45</c:f>
              <c:numCache>
                <c:formatCode>0.00</c:formatCode>
                <c:ptCount val="5"/>
                <c:pt idx="0">
                  <c:v>12.987962414089649</c:v>
                </c:pt>
                <c:pt idx="1">
                  <c:v>12.708319288392417</c:v>
                </c:pt>
                <c:pt idx="2">
                  <c:v>12.666797774809158</c:v>
                </c:pt>
                <c:pt idx="3">
                  <c:v>13.578040461590485</c:v>
                </c:pt>
                <c:pt idx="4">
                  <c:v>13.948952484739937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UnemploymentCity!$J$40</c:f>
              <c:strCache>
                <c:ptCount val="1"/>
                <c:pt idx="0">
                  <c:v> eThekhwini</c:v>
                </c:pt>
              </c:strCache>
            </c:strRef>
          </c:tx>
          <c:marker>
            <c:symbol val="none"/>
          </c:marker>
          <c:cat>
            <c:strRef>
              <c:f>UnemploymentCity!$A$41:$A$45</c:f>
              <c:strCache>
                <c:ptCount val="5"/>
                <c:pt idx="0">
                  <c:v>Jan-Mar 15</c:v>
                </c:pt>
                <c:pt idx="1">
                  <c:v>Apr-Jun 15</c:v>
                </c:pt>
                <c:pt idx="2">
                  <c:v>Jul-Sep 15</c:v>
                </c:pt>
                <c:pt idx="3">
                  <c:v>Oct-Dec 15</c:v>
                </c:pt>
                <c:pt idx="4">
                  <c:v>Jan-Mar 16</c:v>
                </c:pt>
              </c:strCache>
            </c:strRef>
          </c:cat>
          <c:val>
            <c:numRef>
              <c:f>UnemploymentCity!$J$41:$J$45</c:f>
              <c:numCache>
                <c:formatCode>0.00</c:formatCode>
                <c:ptCount val="5"/>
                <c:pt idx="0">
                  <c:v>5.0339225808251662</c:v>
                </c:pt>
                <c:pt idx="1">
                  <c:v>4.6979725714672211</c:v>
                </c:pt>
                <c:pt idx="2">
                  <c:v>4.4766675879744353</c:v>
                </c:pt>
                <c:pt idx="3">
                  <c:v>4.4155897922169283</c:v>
                </c:pt>
                <c:pt idx="4">
                  <c:v>4.0929196020762522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UnemploymentCity!$K$40</c:f>
              <c:strCache>
                <c:ptCount val="1"/>
                <c:pt idx="0">
                  <c:v>G.P - Non Metro</c:v>
                </c:pt>
              </c:strCache>
            </c:strRef>
          </c:tx>
          <c:marker>
            <c:symbol val="none"/>
          </c:marker>
          <c:cat>
            <c:strRef>
              <c:f>UnemploymentCity!$A$41:$A$45</c:f>
              <c:strCache>
                <c:ptCount val="5"/>
                <c:pt idx="0">
                  <c:v>Jan-Mar 15</c:v>
                </c:pt>
                <c:pt idx="1">
                  <c:v>Apr-Jun 15</c:v>
                </c:pt>
                <c:pt idx="2">
                  <c:v>Jul-Sep 15</c:v>
                </c:pt>
                <c:pt idx="3">
                  <c:v>Oct-Dec 15</c:v>
                </c:pt>
                <c:pt idx="4">
                  <c:v>Jan-Mar 16</c:v>
                </c:pt>
              </c:strCache>
            </c:strRef>
          </c:cat>
          <c:val>
            <c:numRef>
              <c:f>UnemploymentCity!$K$41:$K$45</c:f>
              <c:numCache>
                <c:formatCode>0.00</c:formatCode>
                <c:ptCount val="5"/>
                <c:pt idx="0">
                  <c:v>3.9690502957165354</c:v>
                </c:pt>
                <c:pt idx="1">
                  <c:v>4.1219872934488624</c:v>
                </c:pt>
                <c:pt idx="2">
                  <c:v>4.0270049784580664</c:v>
                </c:pt>
                <c:pt idx="3">
                  <c:v>3.7347627465778674</c:v>
                </c:pt>
                <c:pt idx="4">
                  <c:v>4.1573521494560639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UnemploymentCity!$L$40</c:f>
              <c:strCache>
                <c:ptCount val="1"/>
                <c:pt idx="0">
                  <c:v> Ekurhuleni</c:v>
                </c:pt>
              </c:strCache>
            </c:strRef>
          </c:tx>
          <c:marker>
            <c:symbol val="none"/>
          </c:marker>
          <c:cat>
            <c:strRef>
              <c:f>UnemploymentCity!$A$41:$A$45</c:f>
              <c:strCache>
                <c:ptCount val="5"/>
                <c:pt idx="0">
                  <c:v>Jan-Mar 15</c:v>
                </c:pt>
                <c:pt idx="1">
                  <c:v>Apr-Jun 15</c:v>
                </c:pt>
                <c:pt idx="2">
                  <c:v>Jul-Sep 15</c:v>
                </c:pt>
                <c:pt idx="3">
                  <c:v>Oct-Dec 15</c:v>
                </c:pt>
                <c:pt idx="4">
                  <c:v>Jan-Mar 16</c:v>
                </c:pt>
              </c:strCache>
            </c:strRef>
          </c:cat>
          <c:val>
            <c:numRef>
              <c:f>UnemploymentCity!$L$41:$L$45</c:f>
              <c:numCache>
                <c:formatCode>0.00</c:formatCode>
                <c:ptCount val="5"/>
                <c:pt idx="0">
                  <c:v>7.4650086220607594</c:v>
                </c:pt>
                <c:pt idx="1">
                  <c:v>7.4607333991269691</c:v>
                </c:pt>
                <c:pt idx="2">
                  <c:v>7.4617580531517209</c:v>
                </c:pt>
                <c:pt idx="3">
                  <c:v>7.565701361864531</c:v>
                </c:pt>
                <c:pt idx="4">
                  <c:v>7.6541636609925208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UnemploymentCity!$M$40</c:f>
              <c:strCache>
                <c:ptCount val="1"/>
                <c:pt idx="0">
                  <c:v>  Johannesburg</c:v>
                </c:pt>
              </c:strCache>
            </c:strRef>
          </c:tx>
          <c:marker>
            <c:symbol val="none"/>
          </c:marker>
          <c:cat>
            <c:strRef>
              <c:f>UnemploymentCity!$A$41:$A$45</c:f>
              <c:strCache>
                <c:ptCount val="5"/>
                <c:pt idx="0">
                  <c:v>Jan-Mar 15</c:v>
                </c:pt>
                <c:pt idx="1">
                  <c:v>Apr-Jun 15</c:v>
                </c:pt>
                <c:pt idx="2">
                  <c:v>Jul-Sep 15</c:v>
                </c:pt>
                <c:pt idx="3">
                  <c:v>Oct-Dec 15</c:v>
                </c:pt>
                <c:pt idx="4">
                  <c:v>Jan-Mar 16</c:v>
                </c:pt>
              </c:strCache>
            </c:strRef>
          </c:cat>
          <c:val>
            <c:numRef>
              <c:f>UnemploymentCity!$M$41:$M$45</c:f>
              <c:numCache>
                <c:formatCode>0.00</c:formatCode>
                <c:ptCount val="5"/>
                <c:pt idx="0">
                  <c:v>9.406795575888772</c:v>
                </c:pt>
                <c:pt idx="1">
                  <c:v>9.4074393893752291</c:v>
                </c:pt>
                <c:pt idx="2">
                  <c:v>10.124379517812001</c:v>
                </c:pt>
                <c:pt idx="3">
                  <c:v>9.8034016817019811</c:v>
                </c:pt>
                <c:pt idx="4">
                  <c:v>9.7386692595705711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UnemploymentCity!$N$40</c:f>
              <c:strCache>
                <c:ptCount val="1"/>
                <c:pt idx="0">
                  <c:v> Tshwane</c:v>
                </c:pt>
              </c:strCache>
            </c:strRef>
          </c:tx>
          <c:marker>
            <c:symbol val="none"/>
          </c:marker>
          <c:cat>
            <c:strRef>
              <c:f>UnemploymentCity!$A$41:$A$45</c:f>
              <c:strCache>
                <c:ptCount val="5"/>
                <c:pt idx="0">
                  <c:v>Jan-Mar 15</c:v>
                </c:pt>
                <c:pt idx="1">
                  <c:v>Apr-Jun 15</c:v>
                </c:pt>
                <c:pt idx="2">
                  <c:v>Jul-Sep 15</c:v>
                </c:pt>
                <c:pt idx="3">
                  <c:v>Oct-Dec 15</c:v>
                </c:pt>
                <c:pt idx="4">
                  <c:v>Jan-Mar 16</c:v>
                </c:pt>
              </c:strCache>
            </c:strRef>
          </c:cat>
          <c:val>
            <c:numRef>
              <c:f>UnemploymentCity!$N$41:$N$45</c:f>
              <c:numCache>
                <c:formatCode>0.00</c:formatCode>
                <c:ptCount val="5"/>
                <c:pt idx="0">
                  <c:v>6.553655242460203</c:v>
                </c:pt>
                <c:pt idx="1">
                  <c:v>6.0271586817420602</c:v>
                </c:pt>
                <c:pt idx="2">
                  <c:v>6.0319645008731033</c:v>
                </c:pt>
                <c:pt idx="3">
                  <c:v>5.8259968892304785</c:v>
                </c:pt>
                <c:pt idx="4">
                  <c:v>5.7939828205165727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616704"/>
        <c:axId val="364618496"/>
      </c:lineChart>
      <c:catAx>
        <c:axId val="364616704"/>
        <c:scaling>
          <c:orientation val="minMax"/>
        </c:scaling>
        <c:delete val="0"/>
        <c:axPos val="b"/>
        <c:majorTickMark val="out"/>
        <c:minorTickMark val="none"/>
        <c:tickLblPos val="nextTo"/>
        <c:crossAx val="364618496"/>
        <c:crosses val="autoZero"/>
        <c:auto val="1"/>
        <c:lblAlgn val="ctr"/>
        <c:lblOffset val="100"/>
        <c:noMultiLvlLbl val="0"/>
      </c:catAx>
      <c:valAx>
        <c:axId val="364618496"/>
        <c:scaling>
          <c:orientation val="minMax"/>
          <c:min val="17"/>
        </c:scaling>
        <c:delete val="0"/>
        <c:axPos val="l"/>
        <c:numFmt formatCode="0.00" sourceLinked="1"/>
        <c:majorTickMark val="out"/>
        <c:minorTickMark val="none"/>
        <c:tickLblPos val="nextTo"/>
        <c:crossAx val="364616704"/>
        <c:crosses val="autoZero"/>
        <c:crossBetween val="between"/>
      </c:valAx>
      <c:spPr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</c:spPr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 baseline="0"/>
              <a:t>Unemployment rate</a:t>
            </a:r>
            <a:endParaRPr lang="en-ZA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'Unemployment rateProv'!$C$1</c:f>
              <c:strCache>
                <c:ptCount val="1"/>
                <c:pt idx="0">
                  <c:v>Western Cape</c:v>
                </c:pt>
              </c:strCache>
            </c:strRef>
          </c:tx>
          <c:marker>
            <c:symbol val="none"/>
          </c:marker>
          <c:cat>
            <c:strRef>
              <c:f>'Unemployment rateProv'!$A$2:$A$34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'Unemployment rateProv'!$C$2:$C$34</c:f>
              <c:numCache>
                <c:formatCode>General</c:formatCode>
                <c:ptCount val="33"/>
                <c:pt idx="0">
                  <c:v>21.5</c:v>
                </c:pt>
                <c:pt idx="1">
                  <c:v>21</c:v>
                </c:pt>
                <c:pt idx="2">
                  <c:v>20.9</c:v>
                </c:pt>
                <c:pt idx="3">
                  <c:v>19.100000000000001</c:v>
                </c:pt>
                <c:pt idx="4">
                  <c:v>19.899999999999999</c:v>
                </c:pt>
                <c:pt idx="5">
                  <c:v>22.6</c:v>
                </c:pt>
                <c:pt idx="6">
                  <c:v>24.4</c:v>
                </c:pt>
                <c:pt idx="7">
                  <c:v>23.3</c:v>
                </c:pt>
                <c:pt idx="8">
                  <c:v>22.9</c:v>
                </c:pt>
                <c:pt idx="9">
                  <c:v>24.2</c:v>
                </c:pt>
                <c:pt idx="10">
                  <c:v>25</c:v>
                </c:pt>
                <c:pt idx="11">
                  <c:v>23.7</c:v>
                </c:pt>
                <c:pt idx="12">
                  <c:v>23.2</c:v>
                </c:pt>
                <c:pt idx="13">
                  <c:v>23.1</c:v>
                </c:pt>
                <c:pt idx="14">
                  <c:v>24.6</c:v>
                </c:pt>
                <c:pt idx="15">
                  <c:v>23.9</c:v>
                </c:pt>
                <c:pt idx="16">
                  <c:v>24.2</c:v>
                </c:pt>
                <c:pt idx="17">
                  <c:v>24.7</c:v>
                </c:pt>
                <c:pt idx="18">
                  <c:v>26.4</c:v>
                </c:pt>
                <c:pt idx="19">
                  <c:v>25.1</c:v>
                </c:pt>
                <c:pt idx="20">
                  <c:v>25.4</c:v>
                </c:pt>
                <c:pt idx="21">
                  <c:v>26.2</c:v>
                </c:pt>
                <c:pt idx="22">
                  <c:v>25.3</c:v>
                </c:pt>
                <c:pt idx="23">
                  <c:v>22.1</c:v>
                </c:pt>
                <c:pt idx="24">
                  <c:v>22.6</c:v>
                </c:pt>
                <c:pt idx="25">
                  <c:v>25.4</c:v>
                </c:pt>
                <c:pt idx="26">
                  <c:v>25.5</c:v>
                </c:pt>
                <c:pt idx="27">
                  <c:v>24.5</c:v>
                </c:pt>
                <c:pt idx="28">
                  <c:v>23.3</c:v>
                </c:pt>
                <c:pt idx="29">
                  <c:v>24.1</c:v>
                </c:pt>
                <c:pt idx="30">
                  <c:v>23.1</c:v>
                </c:pt>
                <c:pt idx="31">
                  <c:v>22</c:v>
                </c:pt>
                <c:pt idx="32">
                  <c:v>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'Unemployment rateProv'!$D$1</c:f>
              <c:strCache>
                <c:ptCount val="1"/>
                <c:pt idx="0">
                  <c:v>Eastern Cape</c:v>
                </c:pt>
              </c:strCache>
            </c:strRef>
          </c:tx>
          <c:marker>
            <c:symbol val="none"/>
          </c:marker>
          <c:cat>
            <c:strRef>
              <c:f>'Unemployment rateProv'!$A$2:$A$34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'Unemployment rateProv'!$D$2:$D$34</c:f>
              <c:numCache>
                <c:formatCode>General</c:formatCode>
                <c:ptCount val="33"/>
                <c:pt idx="0">
                  <c:v>39.200000000000003</c:v>
                </c:pt>
                <c:pt idx="1">
                  <c:v>34.9</c:v>
                </c:pt>
                <c:pt idx="2">
                  <c:v>36.700000000000003</c:v>
                </c:pt>
                <c:pt idx="3">
                  <c:v>35.799999999999997</c:v>
                </c:pt>
                <c:pt idx="4">
                  <c:v>38.200000000000003</c:v>
                </c:pt>
                <c:pt idx="5">
                  <c:v>38.9</c:v>
                </c:pt>
                <c:pt idx="6">
                  <c:v>40.4</c:v>
                </c:pt>
                <c:pt idx="7">
                  <c:v>39.799999999999997</c:v>
                </c:pt>
                <c:pt idx="8">
                  <c:v>42.8</c:v>
                </c:pt>
                <c:pt idx="9">
                  <c:v>42.1</c:v>
                </c:pt>
                <c:pt idx="10">
                  <c:v>40</c:v>
                </c:pt>
                <c:pt idx="11">
                  <c:v>39.6</c:v>
                </c:pt>
                <c:pt idx="12">
                  <c:v>40.9</c:v>
                </c:pt>
                <c:pt idx="13">
                  <c:v>42.2</c:v>
                </c:pt>
                <c:pt idx="14">
                  <c:v>41.5</c:v>
                </c:pt>
                <c:pt idx="15">
                  <c:v>40.700000000000003</c:v>
                </c:pt>
                <c:pt idx="16">
                  <c:v>42.9</c:v>
                </c:pt>
                <c:pt idx="17">
                  <c:v>42.3</c:v>
                </c:pt>
                <c:pt idx="18">
                  <c:v>42.9</c:v>
                </c:pt>
                <c:pt idx="19">
                  <c:v>45.8</c:v>
                </c:pt>
                <c:pt idx="20">
                  <c:v>45.6</c:v>
                </c:pt>
                <c:pt idx="21">
                  <c:v>44.7</c:v>
                </c:pt>
                <c:pt idx="22">
                  <c:v>44.2</c:v>
                </c:pt>
                <c:pt idx="23">
                  <c:v>43.3</c:v>
                </c:pt>
                <c:pt idx="24">
                  <c:v>44.2</c:v>
                </c:pt>
                <c:pt idx="25">
                  <c:v>44.4</c:v>
                </c:pt>
                <c:pt idx="26">
                  <c:v>43</c:v>
                </c:pt>
                <c:pt idx="27">
                  <c:v>41.9</c:v>
                </c:pt>
                <c:pt idx="28">
                  <c:v>43.2</c:v>
                </c:pt>
                <c:pt idx="29">
                  <c:v>42.5</c:v>
                </c:pt>
                <c:pt idx="30">
                  <c:v>42.5</c:v>
                </c:pt>
                <c:pt idx="31">
                  <c:v>40.299999999999997</c:v>
                </c:pt>
                <c:pt idx="32">
                  <c:v>44.5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'Unemployment rateProv'!$E$1</c:f>
              <c:strCache>
                <c:ptCount val="1"/>
                <c:pt idx="0">
                  <c:v>Northern Cape</c:v>
                </c:pt>
              </c:strCache>
            </c:strRef>
          </c:tx>
          <c:marker>
            <c:symbol val="none"/>
          </c:marker>
          <c:cat>
            <c:strRef>
              <c:f>'Unemployment rateProv'!$A$2:$A$34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'Unemployment rateProv'!$E$2:$E$34</c:f>
              <c:numCache>
                <c:formatCode>General</c:formatCode>
                <c:ptCount val="33"/>
                <c:pt idx="0">
                  <c:v>33.9</c:v>
                </c:pt>
                <c:pt idx="1">
                  <c:v>33.5</c:v>
                </c:pt>
                <c:pt idx="2">
                  <c:v>31.9</c:v>
                </c:pt>
                <c:pt idx="3">
                  <c:v>27.5</c:v>
                </c:pt>
                <c:pt idx="4">
                  <c:v>34.799999999999997</c:v>
                </c:pt>
                <c:pt idx="5">
                  <c:v>35.5</c:v>
                </c:pt>
                <c:pt idx="6">
                  <c:v>38.5</c:v>
                </c:pt>
                <c:pt idx="7">
                  <c:v>32.5</c:v>
                </c:pt>
                <c:pt idx="8">
                  <c:v>37.4</c:v>
                </c:pt>
                <c:pt idx="9">
                  <c:v>37.9</c:v>
                </c:pt>
                <c:pt idx="10">
                  <c:v>35.1</c:v>
                </c:pt>
                <c:pt idx="11">
                  <c:v>34</c:v>
                </c:pt>
                <c:pt idx="12">
                  <c:v>40.299999999999997</c:v>
                </c:pt>
                <c:pt idx="13">
                  <c:v>36.9</c:v>
                </c:pt>
                <c:pt idx="14">
                  <c:v>35.700000000000003</c:v>
                </c:pt>
                <c:pt idx="15">
                  <c:v>34.5</c:v>
                </c:pt>
                <c:pt idx="16">
                  <c:v>33.5</c:v>
                </c:pt>
                <c:pt idx="17">
                  <c:v>36.799999999999997</c:v>
                </c:pt>
                <c:pt idx="18">
                  <c:v>36.9</c:v>
                </c:pt>
                <c:pt idx="19">
                  <c:v>34.9</c:v>
                </c:pt>
                <c:pt idx="20">
                  <c:v>35.5</c:v>
                </c:pt>
                <c:pt idx="21">
                  <c:v>36.299999999999997</c:v>
                </c:pt>
                <c:pt idx="22">
                  <c:v>35.9</c:v>
                </c:pt>
                <c:pt idx="23">
                  <c:v>34.799999999999997</c:v>
                </c:pt>
                <c:pt idx="24">
                  <c:v>39.799999999999997</c:v>
                </c:pt>
                <c:pt idx="25">
                  <c:v>41.7</c:v>
                </c:pt>
                <c:pt idx="26">
                  <c:v>39.5</c:v>
                </c:pt>
                <c:pt idx="27">
                  <c:v>38.4</c:v>
                </c:pt>
                <c:pt idx="28">
                  <c:v>42.6</c:v>
                </c:pt>
                <c:pt idx="29">
                  <c:v>41.1</c:v>
                </c:pt>
                <c:pt idx="30">
                  <c:v>42.4</c:v>
                </c:pt>
                <c:pt idx="31">
                  <c:v>38.9</c:v>
                </c:pt>
                <c:pt idx="32">
                  <c:v>38.700000000000003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'Unemployment rateProv'!$F$1</c:f>
              <c:strCache>
                <c:ptCount val="1"/>
                <c:pt idx="0">
                  <c:v>Free State</c:v>
                </c:pt>
              </c:strCache>
            </c:strRef>
          </c:tx>
          <c:marker>
            <c:symbol val="none"/>
          </c:marker>
          <c:cat>
            <c:strRef>
              <c:f>'Unemployment rateProv'!$A$2:$A$34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'Unemployment rateProv'!$F$2:$F$34</c:f>
              <c:numCache>
                <c:formatCode>General</c:formatCode>
                <c:ptCount val="33"/>
                <c:pt idx="0">
                  <c:v>31.4</c:v>
                </c:pt>
                <c:pt idx="1">
                  <c:v>32.5</c:v>
                </c:pt>
                <c:pt idx="2">
                  <c:v>30.4</c:v>
                </c:pt>
                <c:pt idx="3">
                  <c:v>29.9</c:v>
                </c:pt>
                <c:pt idx="4">
                  <c:v>32.6</c:v>
                </c:pt>
                <c:pt idx="5">
                  <c:v>35.4</c:v>
                </c:pt>
                <c:pt idx="6">
                  <c:v>37</c:v>
                </c:pt>
                <c:pt idx="7">
                  <c:v>34.299999999999997</c:v>
                </c:pt>
                <c:pt idx="8">
                  <c:v>36</c:v>
                </c:pt>
                <c:pt idx="9">
                  <c:v>36</c:v>
                </c:pt>
                <c:pt idx="10">
                  <c:v>37.5</c:v>
                </c:pt>
                <c:pt idx="11">
                  <c:v>34.9</c:v>
                </c:pt>
                <c:pt idx="12">
                  <c:v>36.1</c:v>
                </c:pt>
                <c:pt idx="13">
                  <c:v>36.6</c:v>
                </c:pt>
                <c:pt idx="14">
                  <c:v>33.4</c:v>
                </c:pt>
                <c:pt idx="15">
                  <c:v>36.799999999999997</c:v>
                </c:pt>
                <c:pt idx="16">
                  <c:v>38.6</c:v>
                </c:pt>
                <c:pt idx="17">
                  <c:v>39.4</c:v>
                </c:pt>
                <c:pt idx="18">
                  <c:v>39.299999999999997</c:v>
                </c:pt>
                <c:pt idx="19">
                  <c:v>39.6</c:v>
                </c:pt>
                <c:pt idx="20">
                  <c:v>38.700000000000003</c:v>
                </c:pt>
                <c:pt idx="21">
                  <c:v>39</c:v>
                </c:pt>
                <c:pt idx="22">
                  <c:v>40.799999999999997</c:v>
                </c:pt>
                <c:pt idx="23">
                  <c:v>40.9</c:v>
                </c:pt>
                <c:pt idx="24">
                  <c:v>41.5</c:v>
                </c:pt>
                <c:pt idx="25">
                  <c:v>41.2</c:v>
                </c:pt>
                <c:pt idx="26">
                  <c:v>40.9</c:v>
                </c:pt>
                <c:pt idx="27">
                  <c:v>39.5</c:v>
                </c:pt>
                <c:pt idx="28">
                  <c:v>38.4</c:v>
                </c:pt>
                <c:pt idx="29">
                  <c:v>38.9</c:v>
                </c:pt>
                <c:pt idx="30">
                  <c:v>37.700000000000003</c:v>
                </c:pt>
                <c:pt idx="31">
                  <c:v>36.299999999999997</c:v>
                </c:pt>
                <c:pt idx="32">
                  <c:v>39.4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'Unemployment rateProv'!$G$1</c:f>
              <c:strCache>
                <c:ptCount val="1"/>
                <c:pt idx="0">
                  <c:v>KwaZulu Natal</c:v>
                </c:pt>
              </c:strCache>
            </c:strRef>
          </c:tx>
          <c:marker>
            <c:symbol val="none"/>
          </c:marker>
          <c:cat>
            <c:strRef>
              <c:f>'Unemployment rateProv'!$A$2:$A$34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'Unemployment rateProv'!$G$2:$G$34</c:f>
              <c:numCache>
                <c:formatCode>General</c:formatCode>
                <c:ptCount val="33"/>
                <c:pt idx="0">
                  <c:v>31.3</c:v>
                </c:pt>
                <c:pt idx="1">
                  <c:v>29.8</c:v>
                </c:pt>
                <c:pt idx="2">
                  <c:v>30.3</c:v>
                </c:pt>
                <c:pt idx="3">
                  <c:v>29.9</c:v>
                </c:pt>
                <c:pt idx="4">
                  <c:v>32.1</c:v>
                </c:pt>
                <c:pt idx="5">
                  <c:v>33.9</c:v>
                </c:pt>
                <c:pt idx="6">
                  <c:v>34.299999999999997</c:v>
                </c:pt>
                <c:pt idx="7">
                  <c:v>35.1</c:v>
                </c:pt>
                <c:pt idx="8">
                  <c:v>35.700000000000003</c:v>
                </c:pt>
                <c:pt idx="9">
                  <c:v>37.9</c:v>
                </c:pt>
                <c:pt idx="10">
                  <c:v>38.1</c:v>
                </c:pt>
                <c:pt idx="11">
                  <c:v>37.4</c:v>
                </c:pt>
                <c:pt idx="12">
                  <c:v>38.200000000000003</c:v>
                </c:pt>
                <c:pt idx="13">
                  <c:v>38.4</c:v>
                </c:pt>
                <c:pt idx="14">
                  <c:v>36.799999999999997</c:v>
                </c:pt>
                <c:pt idx="15">
                  <c:v>35.700000000000003</c:v>
                </c:pt>
                <c:pt idx="16">
                  <c:v>38.700000000000003</c:v>
                </c:pt>
                <c:pt idx="17">
                  <c:v>37.799999999999997</c:v>
                </c:pt>
                <c:pt idx="18">
                  <c:v>38.6</c:v>
                </c:pt>
                <c:pt idx="19">
                  <c:v>38.4</c:v>
                </c:pt>
                <c:pt idx="20">
                  <c:v>38.1</c:v>
                </c:pt>
                <c:pt idx="21">
                  <c:v>39.299999999999997</c:v>
                </c:pt>
                <c:pt idx="22">
                  <c:v>37.200000000000003</c:v>
                </c:pt>
                <c:pt idx="23">
                  <c:v>36.200000000000003</c:v>
                </c:pt>
                <c:pt idx="24">
                  <c:v>37.4</c:v>
                </c:pt>
                <c:pt idx="25">
                  <c:v>39.700000000000003</c:v>
                </c:pt>
                <c:pt idx="26">
                  <c:v>40.799999999999997</c:v>
                </c:pt>
                <c:pt idx="27">
                  <c:v>37.9</c:v>
                </c:pt>
                <c:pt idx="28">
                  <c:v>38.200000000000003</c:v>
                </c:pt>
                <c:pt idx="29">
                  <c:v>36.299999999999997</c:v>
                </c:pt>
                <c:pt idx="30">
                  <c:v>35.6</c:v>
                </c:pt>
                <c:pt idx="31">
                  <c:v>36.799999999999997</c:v>
                </c:pt>
                <c:pt idx="32">
                  <c:v>39.299999999999997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'Unemployment rateProv'!$H$1</c:f>
              <c:strCache>
                <c:ptCount val="1"/>
                <c:pt idx="0">
                  <c:v>North West</c:v>
                </c:pt>
              </c:strCache>
            </c:strRef>
          </c:tx>
          <c:marker>
            <c:symbol val="none"/>
          </c:marker>
          <c:cat>
            <c:strRef>
              <c:f>'Unemployment rateProv'!$A$2:$A$34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'Unemployment rateProv'!$H$2:$H$34</c:f>
              <c:numCache>
                <c:formatCode>General</c:formatCode>
                <c:ptCount val="33"/>
                <c:pt idx="0">
                  <c:v>34.5</c:v>
                </c:pt>
                <c:pt idx="1">
                  <c:v>34.200000000000003</c:v>
                </c:pt>
                <c:pt idx="2">
                  <c:v>34.9</c:v>
                </c:pt>
                <c:pt idx="3">
                  <c:v>33.5</c:v>
                </c:pt>
                <c:pt idx="4">
                  <c:v>35.200000000000003</c:v>
                </c:pt>
                <c:pt idx="5">
                  <c:v>37</c:v>
                </c:pt>
                <c:pt idx="6">
                  <c:v>40.299999999999997</c:v>
                </c:pt>
                <c:pt idx="7">
                  <c:v>39.1</c:v>
                </c:pt>
                <c:pt idx="8">
                  <c:v>39.299999999999997</c:v>
                </c:pt>
                <c:pt idx="9">
                  <c:v>41.2</c:v>
                </c:pt>
                <c:pt idx="10">
                  <c:v>42.1</c:v>
                </c:pt>
                <c:pt idx="11">
                  <c:v>41.4</c:v>
                </c:pt>
                <c:pt idx="12">
                  <c:v>42.3</c:v>
                </c:pt>
                <c:pt idx="13">
                  <c:v>46</c:v>
                </c:pt>
                <c:pt idx="14">
                  <c:v>46</c:v>
                </c:pt>
                <c:pt idx="15">
                  <c:v>44.5</c:v>
                </c:pt>
                <c:pt idx="16">
                  <c:v>45.4</c:v>
                </c:pt>
                <c:pt idx="17">
                  <c:v>45.1</c:v>
                </c:pt>
                <c:pt idx="18">
                  <c:v>41.4</c:v>
                </c:pt>
                <c:pt idx="19">
                  <c:v>40.700000000000003</c:v>
                </c:pt>
                <c:pt idx="20">
                  <c:v>42.2</c:v>
                </c:pt>
                <c:pt idx="21">
                  <c:v>43.2</c:v>
                </c:pt>
                <c:pt idx="22">
                  <c:v>42.6</c:v>
                </c:pt>
                <c:pt idx="23">
                  <c:v>42.2</c:v>
                </c:pt>
                <c:pt idx="24">
                  <c:v>42.6</c:v>
                </c:pt>
                <c:pt idx="25">
                  <c:v>42.3</c:v>
                </c:pt>
                <c:pt idx="26">
                  <c:v>41.8</c:v>
                </c:pt>
                <c:pt idx="27">
                  <c:v>40</c:v>
                </c:pt>
                <c:pt idx="28">
                  <c:v>43.2</c:v>
                </c:pt>
                <c:pt idx="29">
                  <c:v>40.1</c:v>
                </c:pt>
                <c:pt idx="30">
                  <c:v>40.700000000000003</c:v>
                </c:pt>
                <c:pt idx="31">
                  <c:v>38.9</c:v>
                </c:pt>
                <c:pt idx="32">
                  <c:v>43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'Unemployment rateProv'!$I$1</c:f>
              <c:strCache>
                <c:ptCount val="1"/>
                <c:pt idx="0">
                  <c:v>Gauteng</c:v>
                </c:pt>
              </c:strCache>
            </c:strRef>
          </c:tx>
          <c:marker>
            <c:symbol val="none"/>
          </c:marker>
          <c:cat>
            <c:strRef>
              <c:f>'Unemployment rateProv'!$A$2:$A$34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'Unemployment rateProv'!$I$2:$I$34</c:f>
              <c:numCache>
                <c:formatCode>General</c:formatCode>
                <c:ptCount val="33"/>
                <c:pt idx="0">
                  <c:v>26.7</c:v>
                </c:pt>
                <c:pt idx="1">
                  <c:v>24.7</c:v>
                </c:pt>
                <c:pt idx="2">
                  <c:v>24.8</c:v>
                </c:pt>
                <c:pt idx="3">
                  <c:v>23.4</c:v>
                </c:pt>
                <c:pt idx="4">
                  <c:v>24.3</c:v>
                </c:pt>
                <c:pt idx="5">
                  <c:v>25.8</c:v>
                </c:pt>
                <c:pt idx="6">
                  <c:v>29.4</c:v>
                </c:pt>
                <c:pt idx="7">
                  <c:v>30.2</c:v>
                </c:pt>
                <c:pt idx="8">
                  <c:v>31.2</c:v>
                </c:pt>
                <c:pt idx="9">
                  <c:v>31.1</c:v>
                </c:pt>
                <c:pt idx="10">
                  <c:v>32.799999999999997</c:v>
                </c:pt>
                <c:pt idx="11">
                  <c:v>31.8</c:v>
                </c:pt>
                <c:pt idx="12">
                  <c:v>31.8</c:v>
                </c:pt>
                <c:pt idx="13">
                  <c:v>31.9</c:v>
                </c:pt>
                <c:pt idx="14">
                  <c:v>31.7</c:v>
                </c:pt>
                <c:pt idx="15">
                  <c:v>29.9</c:v>
                </c:pt>
                <c:pt idx="16">
                  <c:v>30.3</c:v>
                </c:pt>
                <c:pt idx="17">
                  <c:v>29.9</c:v>
                </c:pt>
                <c:pt idx="18">
                  <c:v>29.2</c:v>
                </c:pt>
                <c:pt idx="19">
                  <c:v>28.7</c:v>
                </c:pt>
                <c:pt idx="20">
                  <c:v>30.7</c:v>
                </c:pt>
                <c:pt idx="21">
                  <c:v>30</c:v>
                </c:pt>
                <c:pt idx="22">
                  <c:v>29.1</c:v>
                </c:pt>
                <c:pt idx="23">
                  <c:v>28.9</c:v>
                </c:pt>
                <c:pt idx="24">
                  <c:v>29.8</c:v>
                </c:pt>
                <c:pt idx="25">
                  <c:v>29</c:v>
                </c:pt>
                <c:pt idx="26">
                  <c:v>29.6</c:v>
                </c:pt>
                <c:pt idx="27">
                  <c:v>29.6</c:v>
                </c:pt>
                <c:pt idx="28">
                  <c:v>32.799999999999997</c:v>
                </c:pt>
                <c:pt idx="29">
                  <c:v>31.3</c:v>
                </c:pt>
                <c:pt idx="30">
                  <c:v>31.4</c:v>
                </c:pt>
                <c:pt idx="31">
                  <c:v>30.2</c:v>
                </c:pt>
                <c:pt idx="32">
                  <c:v>33.299999999999997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'Unemployment rateProv'!$J$1</c:f>
              <c:strCache>
                <c:ptCount val="1"/>
                <c:pt idx="0">
                  <c:v>Mpumalanga</c:v>
                </c:pt>
              </c:strCache>
            </c:strRef>
          </c:tx>
          <c:marker>
            <c:symbol val="none"/>
          </c:marker>
          <c:cat>
            <c:strRef>
              <c:f>'Unemployment rateProv'!$A$2:$A$34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'Unemployment rateProv'!$J$2:$J$34</c:f>
              <c:numCache>
                <c:formatCode>General</c:formatCode>
                <c:ptCount val="33"/>
                <c:pt idx="0">
                  <c:v>35.200000000000003</c:v>
                </c:pt>
                <c:pt idx="1">
                  <c:v>34.700000000000003</c:v>
                </c:pt>
                <c:pt idx="2">
                  <c:v>33.4</c:v>
                </c:pt>
                <c:pt idx="3">
                  <c:v>33.700000000000003</c:v>
                </c:pt>
                <c:pt idx="4">
                  <c:v>36.6</c:v>
                </c:pt>
                <c:pt idx="5">
                  <c:v>37.4</c:v>
                </c:pt>
                <c:pt idx="6">
                  <c:v>38.799999999999997</c:v>
                </c:pt>
                <c:pt idx="7">
                  <c:v>38.4</c:v>
                </c:pt>
                <c:pt idx="8">
                  <c:v>42.3</c:v>
                </c:pt>
                <c:pt idx="9">
                  <c:v>41.5</c:v>
                </c:pt>
                <c:pt idx="10">
                  <c:v>43.2</c:v>
                </c:pt>
                <c:pt idx="11">
                  <c:v>44.4</c:v>
                </c:pt>
                <c:pt idx="12">
                  <c:v>45</c:v>
                </c:pt>
                <c:pt idx="13">
                  <c:v>43.7</c:v>
                </c:pt>
                <c:pt idx="14">
                  <c:v>42.4</c:v>
                </c:pt>
                <c:pt idx="15">
                  <c:v>42.3</c:v>
                </c:pt>
                <c:pt idx="16">
                  <c:v>44.9</c:v>
                </c:pt>
                <c:pt idx="17">
                  <c:v>42.5</c:v>
                </c:pt>
                <c:pt idx="18">
                  <c:v>45.2</c:v>
                </c:pt>
                <c:pt idx="19">
                  <c:v>43.4</c:v>
                </c:pt>
                <c:pt idx="20">
                  <c:v>43.2</c:v>
                </c:pt>
                <c:pt idx="21">
                  <c:v>41.8</c:v>
                </c:pt>
                <c:pt idx="22">
                  <c:v>40.200000000000003</c:v>
                </c:pt>
                <c:pt idx="23">
                  <c:v>40.200000000000003</c:v>
                </c:pt>
                <c:pt idx="24">
                  <c:v>41.9</c:v>
                </c:pt>
                <c:pt idx="25">
                  <c:v>42.2</c:v>
                </c:pt>
                <c:pt idx="26">
                  <c:v>42</c:v>
                </c:pt>
                <c:pt idx="27">
                  <c:v>40.5</c:v>
                </c:pt>
                <c:pt idx="28">
                  <c:v>40.700000000000003</c:v>
                </c:pt>
                <c:pt idx="29">
                  <c:v>39.1</c:v>
                </c:pt>
                <c:pt idx="30">
                  <c:v>39</c:v>
                </c:pt>
                <c:pt idx="31">
                  <c:v>39.4</c:v>
                </c:pt>
                <c:pt idx="32">
                  <c:v>41.2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'Unemployment rateProv'!$K$1</c:f>
              <c:strCache>
                <c:ptCount val="1"/>
                <c:pt idx="0">
                  <c:v>Limpopo</c:v>
                </c:pt>
              </c:strCache>
            </c:strRef>
          </c:tx>
          <c:marker>
            <c:symbol val="none"/>
          </c:marker>
          <c:cat>
            <c:strRef>
              <c:f>'Unemployment rateProv'!$A$2:$A$34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'Unemployment rateProv'!$K$2:$K$34</c:f>
              <c:numCache>
                <c:formatCode>General</c:formatCode>
                <c:ptCount val="33"/>
                <c:pt idx="0">
                  <c:v>42</c:v>
                </c:pt>
                <c:pt idx="1">
                  <c:v>42.1</c:v>
                </c:pt>
                <c:pt idx="2">
                  <c:v>41.2</c:v>
                </c:pt>
                <c:pt idx="3">
                  <c:v>43</c:v>
                </c:pt>
                <c:pt idx="4">
                  <c:v>42.7</c:v>
                </c:pt>
                <c:pt idx="5">
                  <c:v>41.1</c:v>
                </c:pt>
                <c:pt idx="6">
                  <c:v>42.2</c:v>
                </c:pt>
                <c:pt idx="7">
                  <c:v>42.2</c:v>
                </c:pt>
                <c:pt idx="8">
                  <c:v>43.7</c:v>
                </c:pt>
                <c:pt idx="9">
                  <c:v>41.4</c:v>
                </c:pt>
                <c:pt idx="10">
                  <c:v>44.4</c:v>
                </c:pt>
                <c:pt idx="11">
                  <c:v>41.8</c:v>
                </c:pt>
                <c:pt idx="12">
                  <c:v>43.7</c:v>
                </c:pt>
                <c:pt idx="13">
                  <c:v>45</c:v>
                </c:pt>
                <c:pt idx="14">
                  <c:v>41.8</c:v>
                </c:pt>
                <c:pt idx="15">
                  <c:v>43.7</c:v>
                </c:pt>
                <c:pt idx="16">
                  <c:v>43.4</c:v>
                </c:pt>
                <c:pt idx="17">
                  <c:v>42.6</c:v>
                </c:pt>
                <c:pt idx="18">
                  <c:v>40.1</c:v>
                </c:pt>
                <c:pt idx="19">
                  <c:v>38</c:v>
                </c:pt>
                <c:pt idx="20">
                  <c:v>42.6</c:v>
                </c:pt>
                <c:pt idx="21">
                  <c:v>41.8</c:v>
                </c:pt>
                <c:pt idx="22">
                  <c:v>38.9</c:v>
                </c:pt>
                <c:pt idx="23">
                  <c:v>36.1</c:v>
                </c:pt>
                <c:pt idx="24">
                  <c:v>39.200000000000003</c:v>
                </c:pt>
                <c:pt idx="25">
                  <c:v>36.9</c:v>
                </c:pt>
                <c:pt idx="26">
                  <c:v>38.4</c:v>
                </c:pt>
                <c:pt idx="27">
                  <c:v>37.200000000000003</c:v>
                </c:pt>
                <c:pt idx="28">
                  <c:v>40.799999999999997</c:v>
                </c:pt>
                <c:pt idx="29">
                  <c:v>39</c:v>
                </c:pt>
                <c:pt idx="30">
                  <c:v>36.6</c:v>
                </c:pt>
                <c:pt idx="31">
                  <c:v>38.6</c:v>
                </c:pt>
                <c:pt idx="32">
                  <c:v>38.4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38240"/>
        <c:axId val="363739776"/>
      </c:lineChart>
      <c:catAx>
        <c:axId val="363738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363739776"/>
        <c:crosses val="autoZero"/>
        <c:auto val="1"/>
        <c:lblAlgn val="ctr"/>
        <c:lblOffset val="100"/>
        <c:noMultiLvlLbl val="0"/>
      </c:catAx>
      <c:valAx>
        <c:axId val="363739776"/>
        <c:scaling>
          <c:orientation val="minMax"/>
          <c:min val="18"/>
        </c:scaling>
        <c:delete val="0"/>
        <c:axPos val="l"/>
        <c:numFmt formatCode="General" sourceLinked="1"/>
        <c:majorTickMark val="none"/>
        <c:minorTickMark val="none"/>
        <c:tickLblPos val="nextTo"/>
        <c:crossAx val="363738240"/>
        <c:crosses val="autoZero"/>
        <c:crossBetween val="between"/>
      </c:valAx>
      <c:spPr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</c:spPr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Unemployment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'Unemployment rateCity'!$B$1</c:f>
              <c:strCache>
                <c:ptCount val="1"/>
                <c:pt idx="0">
                  <c:v>W.C- Non Metro</c:v>
                </c:pt>
              </c:strCache>
            </c:strRef>
          </c:tx>
          <c:marker>
            <c:symbol val="none"/>
          </c:marker>
          <c:cat>
            <c:strRef>
              <c:f>'Unemployment rateCity'!$A$30:$A$34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'Unemployment rateCity'!$B$30:$B$34</c:f>
              <c:numCache>
                <c:formatCode>General</c:formatCode>
                <c:ptCount val="5"/>
                <c:pt idx="0">
                  <c:v>21</c:v>
                </c:pt>
                <c:pt idx="1">
                  <c:v>24.4</c:v>
                </c:pt>
                <c:pt idx="2">
                  <c:v>23</c:v>
                </c:pt>
                <c:pt idx="3">
                  <c:v>22.4</c:v>
                </c:pt>
                <c:pt idx="4">
                  <c:v>25.1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'Unemployment rateCity'!$C$1</c:f>
              <c:strCache>
                <c:ptCount val="1"/>
                <c:pt idx="0">
                  <c:v>  Cape Town</c:v>
                </c:pt>
              </c:strCache>
            </c:strRef>
          </c:tx>
          <c:marker>
            <c:symbol val="none"/>
          </c:marker>
          <c:cat>
            <c:strRef>
              <c:f>'Unemployment rateCity'!$A$30:$A$34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'Unemployment rateCity'!$C$30:$C$34</c:f>
              <c:numCache>
                <c:formatCode>General</c:formatCode>
                <c:ptCount val="5"/>
                <c:pt idx="0">
                  <c:v>24.7</c:v>
                </c:pt>
                <c:pt idx="1">
                  <c:v>23.9</c:v>
                </c:pt>
                <c:pt idx="2">
                  <c:v>23.2</c:v>
                </c:pt>
                <c:pt idx="3">
                  <c:v>21.8</c:v>
                </c:pt>
                <c:pt idx="4">
                  <c:v>21.7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'Unemployment rateCity'!$D$1</c:f>
              <c:strCache>
                <c:ptCount val="1"/>
                <c:pt idx="0">
                  <c:v>E.C- Non Metro</c:v>
                </c:pt>
              </c:strCache>
            </c:strRef>
          </c:tx>
          <c:marker>
            <c:symbol val="none"/>
          </c:marker>
          <c:cat>
            <c:strRef>
              <c:f>'Unemployment rateCity'!$A$30:$A$34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'Unemployment rateCity'!$D$30:$D$34</c:f>
              <c:numCache>
                <c:formatCode>General</c:formatCode>
                <c:ptCount val="5"/>
                <c:pt idx="0">
                  <c:v>49.8</c:v>
                </c:pt>
                <c:pt idx="1">
                  <c:v>48</c:v>
                </c:pt>
                <c:pt idx="2">
                  <c:v>48.7</c:v>
                </c:pt>
                <c:pt idx="3">
                  <c:v>46.3</c:v>
                </c:pt>
                <c:pt idx="4">
                  <c:v>50.9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'Unemployment rateCity'!$E$1</c:f>
              <c:strCache>
                <c:ptCount val="1"/>
                <c:pt idx="0">
                  <c:v>E.C- Buffalo City</c:v>
                </c:pt>
              </c:strCache>
            </c:strRef>
          </c:tx>
          <c:marker>
            <c:symbol val="none"/>
          </c:marker>
          <c:cat>
            <c:strRef>
              <c:f>'Unemployment rateCity'!$A$30:$A$34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'Unemployment rateCity'!$E$30:$E$34</c:f>
              <c:numCache>
                <c:formatCode>General</c:formatCode>
                <c:ptCount val="5"/>
                <c:pt idx="0">
                  <c:v>30.1</c:v>
                </c:pt>
                <c:pt idx="1">
                  <c:v>33.200000000000003</c:v>
                </c:pt>
                <c:pt idx="2">
                  <c:v>27.6</c:v>
                </c:pt>
                <c:pt idx="3">
                  <c:v>27.3</c:v>
                </c:pt>
                <c:pt idx="4">
                  <c:v>31.8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'Unemployment rateCity'!$F$1</c:f>
              <c:strCache>
                <c:ptCount val="1"/>
                <c:pt idx="0">
                  <c:v> Nelson Mandela Bay</c:v>
                </c:pt>
              </c:strCache>
            </c:strRef>
          </c:tx>
          <c:marker>
            <c:symbol val="none"/>
          </c:marker>
          <c:cat>
            <c:strRef>
              <c:f>'Unemployment rateCity'!$A$30:$A$34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'Unemployment rateCity'!$F$30:$F$34</c:f>
              <c:numCache>
                <c:formatCode>General</c:formatCode>
                <c:ptCount val="5"/>
                <c:pt idx="0">
                  <c:v>33.1</c:v>
                </c:pt>
                <c:pt idx="1">
                  <c:v>33.200000000000003</c:v>
                </c:pt>
                <c:pt idx="2">
                  <c:v>34.4</c:v>
                </c:pt>
                <c:pt idx="3">
                  <c:v>30.6</c:v>
                </c:pt>
                <c:pt idx="4">
                  <c:v>33.200000000000003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'Unemployment rateCity'!$G$1</c:f>
              <c:strCache>
                <c:ptCount val="1"/>
                <c:pt idx="0">
                  <c:v>F. S- Non Metro</c:v>
                </c:pt>
              </c:strCache>
            </c:strRef>
          </c:tx>
          <c:marker>
            <c:symbol val="none"/>
          </c:marker>
          <c:cat>
            <c:strRef>
              <c:f>'Unemployment rateCity'!$A$30:$A$34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'Unemployment rateCity'!$G$30:$G$34</c:f>
              <c:numCache>
                <c:formatCode>General</c:formatCode>
                <c:ptCount val="5"/>
                <c:pt idx="0">
                  <c:v>39.4</c:v>
                </c:pt>
                <c:pt idx="1">
                  <c:v>39.700000000000003</c:v>
                </c:pt>
                <c:pt idx="2">
                  <c:v>39.4</c:v>
                </c:pt>
                <c:pt idx="3">
                  <c:v>39.200000000000003</c:v>
                </c:pt>
                <c:pt idx="4">
                  <c:v>41.8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'Unemployment rateCity'!$H$1</c:f>
              <c:strCache>
                <c:ptCount val="1"/>
                <c:pt idx="0">
                  <c:v>Mangaung</c:v>
                </c:pt>
              </c:strCache>
            </c:strRef>
          </c:tx>
          <c:marker>
            <c:symbol val="none"/>
          </c:marker>
          <c:cat>
            <c:strRef>
              <c:f>'Unemployment rateCity'!$A$30:$A$34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'Unemployment rateCity'!$H$30:$H$34</c:f>
              <c:numCache>
                <c:formatCode>General</c:formatCode>
                <c:ptCount val="5"/>
                <c:pt idx="0">
                  <c:v>35.799999999999997</c:v>
                </c:pt>
                <c:pt idx="1">
                  <c:v>36.700000000000003</c:v>
                </c:pt>
                <c:pt idx="2">
                  <c:v>33.4</c:v>
                </c:pt>
                <c:pt idx="3">
                  <c:v>29.2</c:v>
                </c:pt>
                <c:pt idx="4">
                  <c:v>33.5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'Unemployment rateCity'!$I$1</c:f>
              <c:strCache>
                <c:ptCount val="1"/>
                <c:pt idx="0">
                  <c:v>KZN- Non Metro</c:v>
                </c:pt>
              </c:strCache>
            </c:strRef>
          </c:tx>
          <c:marker>
            <c:symbol val="none"/>
          </c:marker>
          <c:cat>
            <c:strRef>
              <c:f>'Unemployment rateCity'!$A$30:$A$34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'Unemployment rateCity'!$I$30:$I$34</c:f>
              <c:numCache>
                <c:formatCode>General</c:formatCode>
                <c:ptCount val="5"/>
                <c:pt idx="0">
                  <c:v>44</c:v>
                </c:pt>
                <c:pt idx="1">
                  <c:v>42.3</c:v>
                </c:pt>
                <c:pt idx="2">
                  <c:v>42</c:v>
                </c:pt>
                <c:pt idx="3">
                  <c:v>44.2</c:v>
                </c:pt>
                <c:pt idx="4">
                  <c:v>45.2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'Unemployment rateCity'!$J$1</c:f>
              <c:strCache>
                <c:ptCount val="1"/>
                <c:pt idx="0">
                  <c:v> eThekhwini</c:v>
                </c:pt>
              </c:strCache>
            </c:strRef>
          </c:tx>
          <c:marker>
            <c:symbol val="none"/>
          </c:marker>
          <c:cat>
            <c:strRef>
              <c:f>'Unemployment rateCity'!$A$30:$A$34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'Unemployment rateCity'!$J$30:$J$34</c:f>
              <c:numCache>
                <c:formatCode>General</c:formatCode>
                <c:ptCount val="5"/>
                <c:pt idx="0">
                  <c:v>28.5</c:v>
                </c:pt>
                <c:pt idx="1">
                  <c:v>26.3</c:v>
                </c:pt>
                <c:pt idx="2">
                  <c:v>24.9</c:v>
                </c:pt>
                <c:pt idx="3">
                  <c:v>24.3</c:v>
                </c:pt>
                <c:pt idx="4">
                  <c:v>27.2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'Unemployment rateCity'!$K$1</c:f>
              <c:strCache>
                <c:ptCount val="1"/>
                <c:pt idx="0">
                  <c:v>G.P - Non Metro</c:v>
                </c:pt>
              </c:strCache>
            </c:strRef>
          </c:tx>
          <c:marker>
            <c:symbol val="none"/>
          </c:marker>
          <c:cat>
            <c:strRef>
              <c:f>'Unemployment rateCity'!$A$30:$A$34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'Unemployment rateCity'!$K$30:$K$34</c:f>
              <c:numCache>
                <c:formatCode>General</c:formatCode>
                <c:ptCount val="5"/>
                <c:pt idx="0">
                  <c:v>36.299999999999997</c:v>
                </c:pt>
                <c:pt idx="1">
                  <c:v>35.9</c:v>
                </c:pt>
                <c:pt idx="2">
                  <c:v>35.700000000000003</c:v>
                </c:pt>
                <c:pt idx="3">
                  <c:v>32.9</c:v>
                </c:pt>
                <c:pt idx="4">
                  <c:v>38.5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'Unemployment rateCity'!$L$1</c:f>
              <c:strCache>
                <c:ptCount val="1"/>
                <c:pt idx="0">
                  <c:v> Ekurhuleni</c:v>
                </c:pt>
              </c:strCache>
            </c:strRef>
          </c:tx>
          <c:marker>
            <c:symbol val="none"/>
          </c:marker>
          <c:cat>
            <c:strRef>
              <c:f>'Unemployment rateCity'!$A$30:$A$34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'Unemployment rateCity'!$L$30:$L$34</c:f>
              <c:numCache>
                <c:formatCode>General</c:formatCode>
                <c:ptCount val="5"/>
                <c:pt idx="0">
                  <c:v>35.299999999999997</c:v>
                </c:pt>
                <c:pt idx="1">
                  <c:v>34.4</c:v>
                </c:pt>
                <c:pt idx="2">
                  <c:v>32.700000000000003</c:v>
                </c:pt>
                <c:pt idx="3">
                  <c:v>33</c:v>
                </c:pt>
                <c:pt idx="4">
                  <c:v>37.4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'Unemployment rateCity'!$M$1</c:f>
              <c:strCache>
                <c:ptCount val="1"/>
                <c:pt idx="0">
                  <c:v> Johannesburg</c:v>
                </c:pt>
              </c:strCache>
            </c:strRef>
          </c:tx>
          <c:marker>
            <c:symbol val="none"/>
          </c:marker>
          <c:cat>
            <c:strRef>
              <c:f>'Unemployment rateCity'!$A$30:$A$34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'Unemployment rateCity'!$M$30:$M$34</c:f>
              <c:numCache>
                <c:formatCode>General</c:formatCode>
                <c:ptCount val="5"/>
                <c:pt idx="0">
                  <c:v>29.7</c:v>
                </c:pt>
                <c:pt idx="1">
                  <c:v>28.7</c:v>
                </c:pt>
                <c:pt idx="2">
                  <c:v>30.7</c:v>
                </c:pt>
                <c:pt idx="3">
                  <c:v>29.2</c:v>
                </c:pt>
                <c:pt idx="4">
                  <c:v>31.1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'Unemployment rateCity'!$N$1</c:f>
              <c:strCache>
                <c:ptCount val="1"/>
                <c:pt idx="0">
                  <c:v> Tshwane</c:v>
                </c:pt>
              </c:strCache>
            </c:strRef>
          </c:tx>
          <c:marker>
            <c:symbol val="none"/>
          </c:marker>
          <c:cat>
            <c:strRef>
              <c:f>'Unemployment rateCity'!$A$30:$A$34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'Unemployment rateCity'!$N$30:$N$34</c:f>
              <c:numCache>
                <c:formatCode>General</c:formatCode>
                <c:ptCount val="5"/>
                <c:pt idx="0">
                  <c:v>33</c:v>
                </c:pt>
                <c:pt idx="1">
                  <c:v>29.6</c:v>
                </c:pt>
                <c:pt idx="2">
                  <c:v>28.8</c:v>
                </c:pt>
                <c:pt idx="3">
                  <c:v>27.4</c:v>
                </c:pt>
                <c:pt idx="4">
                  <c:v>29.6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971328"/>
        <c:axId val="363972864"/>
      </c:lineChart>
      <c:catAx>
        <c:axId val="363971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363972864"/>
        <c:crosses val="autoZero"/>
        <c:auto val="1"/>
        <c:lblAlgn val="ctr"/>
        <c:lblOffset val="100"/>
        <c:noMultiLvlLbl val="0"/>
      </c:catAx>
      <c:valAx>
        <c:axId val="3639728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363971328"/>
        <c:crosses val="autoZero"/>
        <c:crossBetween val="between"/>
      </c:valAx>
      <c:spPr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</c:spPr>
    </c:plotArea>
    <c:legend>
      <c:legendPos val="b"/>
      <c:layout/>
      <c:overlay val="0"/>
    </c:legend>
    <c:plotVisOnly val="1"/>
    <c:dispBlanksAs val="gap"/>
    <c:showDLblsOverMax val="0"/>
  </c:chart>
  <c:spPr>
    <a:gradFill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AbsorptionProv!$C$1</c:f>
              <c:strCache>
                <c:ptCount val="1"/>
                <c:pt idx="0">
                  <c:v>Western Cape</c:v>
                </c:pt>
              </c:strCache>
            </c:strRef>
          </c:tx>
          <c:marker>
            <c:symbol val="none"/>
          </c:marker>
          <c:cat>
            <c:strRef>
              <c:f>AbsorptionProv!$A$2:$A$34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AbsorptionProv!$C$2:$C$34</c:f>
              <c:numCache>
                <c:formatCode>General</c:formatCode>
                <c:ptCount val="33"/>
                <c:pt idx="0">
                  <c:v>55.7</c:v>
                </c:pt>
                <c:pt idx="1">
                  <c:v>55.4</c:v>
                </c:pt>
                <c:pt idx="2">
                  <c:v>54.4</c:v>
                </c:pt>
                <c:pt idx="3">
                  <c:v>56</c:v>
                </c:pt>
                <c:pt idx="4">
                  <c:v>56.8</c:v>
                </c:pt>
                <c:pt idx="5">
                  <c:v>54.6</c:v>
                </c:pt>
                <c:pt idx="6">
                  <c:v>53.5</c:v>
                </c:pt>
                <c:pt idx="7">
                  <c:v>54</c:v>
                </c:pt>
                <c:pt idx="8">
                  <c:v>54.4</c:v>
                </c:pt>
                <c:pt idx="9">
                  <c:v>53.2</c:v>
                </c:pt>
                <c:pt idx="10">
                  <c:v>51.8</c:v>
                </c:pt>
                <c:pt idx="11">
                  <c:v>51.8</c:v>
                </c:pt>
                <c:pt idx="12">
                  <c:v>52.2</c:v>
                </c:pt>
                <c:pt idx="13">
                  <c:v>52.8</c:v>
                </c:pt>
                <c:pt idx="14">
                  <c:v>52.3</c:v>
                </c:pt>
                <c:pt idx="15">
                  <c:v>53</c:v>
                </c:pt>
                <c:pt idx="16">
                  <c:v>53</c:v>
                </c:pt>
                <c:pt idx="17">
                  <c:v>52</c:v>
                </c:pt>
                <c:pt idx="18">
                  <c:v>51.7</c:v>
                </c:pt>
                <c:pt idx="19">
                  <c:v>52</c:v>
                </c:pt>
                <c:pt idx="20">
                  <c:v>51.5</c:v>
                </c:pt>
                <c:pt idx="21">
                  <c:v>51.4</c:v>
                </c:pt>
                <c:pt idx="22">
                  <c:v>52</c:v>
                </c:pt>
                <c:pt idx="23">
                  <c:v>54.1</c:v>
                </c:pt>
                <c:pt idx="24">
                  <c:v>53.8</c:v>
                </c:pt>
                <c:pt idx="25">
                  <c:v>52.5</c:v>
                </c:pt>
                <c:pt idx="26">
                  <c:v>51.9</c:v>
                </c:pt>
                <c:pt idx="27">
                  <c:v>51.4</c:v>
                </c:pt>
                <c:pt idx="28">
                  <c:v>53.2</c:v>
                </c:pt>
                <c:pt idx="29">
                  <c:v>52.9</c:v>
                </c:pt>
                <c:pt idx="30">
                  <c:v>54</c:v>
                </c:pt>
                <c:pt idx="31">
                  <c:v>55.1</c:v>
                </c:pt>
                <c:pt idx="32">
                  <c:v>54.3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AbsorptionProv!$D$1</c:f>
              <c:strCache>
                <c:ptCount val="1"/>
                <c:pt idx="0">
                  <c:v>Northern Cape</c:v>
                </c:pt>
              </c:strCache>
            </c:strRef>
          </c:tx>
          <c:marker>
            <c:symbol val="none"/>
          </c:marker>
          <c:cat>
            <c:strRef>
              <c:f>AbsorptionProv!$A$2:$A$34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AbsorptionProv!$D$2:$D$34</c:f>
              <c:numCache>
                <c:formatCode>General</c:formatCode>
                <c:ptCount val="33"/>
                <c:pt idx="0">
                  <c:v>44.6</c:v>
                </c:pt>
                <c:pt idx="1">
                  <c:v>43.7</c:v>
                </c:pt>
                <c:pt idx="2">
                  <c:v>45.1</c:v>
                </c:pt>
                <c:pt idx="3">
                  <c:v>45.9</c:v>
                </c:pt>
                <c:pt idx="4">
                  <c:v>40.5</c:v>
                </c:pt>
                <c:pt idx="5">
                  <c:v>41.5</c:v>
                </c:pt>
                <c:pt idx="6">
                  <c:v>36.9</c:v>
                </c:pt>
                <c:pt idx="7">
                  <c:v>42.1</c:v>
                </c:pt>
                <c:pt idx="8">
                  <c:v>38.9</c:v>
                </c:pt>
                <c:pt idx="9">
                  <c:v>37.799999999999997</c:v>
                </c:pt>
                <c:pt idx="10">
                  <c:v>39.799999999999997</c:v>
                </c:pt>
                <c:pt idx="11">
                  <c:v>39.700000000000003</c:v>
                </c:pt>
                <c:pt idx="12">
                  <c:v>37.1</c:v>
                </c:pt>
                <c:pt idx="13">
                  <c:v>37.299999999999997</c:v>
                </c:pt>
                <c:pt idx="14">
                  <c:v>39.1</c:v>
                </c:pt>
                <c:pt idx="15">
                  <c:v>41</c:v>
                </c:pt>
                <c:pt idx="16">
                  <c:v>40.1</c:v>
                </c:pt>
                <c:pt idx="17">
                  <c:v>39.5</c:v>
                </c:pt>
                <c:pt idx="18">
                  <c:v>40.5</c:v>
                </c:pt>
                <c:pt idx="19">
                  <c:v>40.6</c:v>
                </c:pt>
                <c:pt idx="20">
                  <c:v>39.6</c:v>
                </c:pt>
                <c:pt idx="21">
                  <c:v>40.299999999999997</c:v>
                </c:pt>
                <c:pt idx="22">
                  <c:v>42.3</c:v>
                </c:pt>
                <c:pt idx="23">
                  <c:v>43.8</c:v>
                </c:pt>
                <c:pt idx="24">
                  <c:v>40.9</c:v>
                </c:pt>
                <c:pt idx="25">
                  <c:v>39.299999999999997</c:v>
                </c:pt>
                <c:pt idx="26">
                  <c:v>39.799999999999997</c:v>
                </c:pt>
                <c:pt idx="27">
                  <c:v>42.1</c:v>
                </c:pt>
                <c:pt idx="28">
                  <c:v>40.299999999999997</c:v>
                </c:pt>
                <c:pt idx="29">
                  <c:v>38.700000000000003</c:v>
                </c:pt>
                <c:pt idx="30">
                  <c:v>39.4</c:v>
                </c:pt>
                <c:pt idx="31">
                  <c:v>40.4</c:v>
                </c:pt>
                <c:pt idx="32">
                  <c:v>40.5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AbsorptionProv!$E$1</c:f>
              <c:strCache>
                <c:ptCount val="1"/>
                <c:pt idx="0">
                  <c:v>Free State</c:v>
                </c:pt>
              </c:strCache>
            </c:strRef>
          </c:tx>
          <c:marker>
            <c:symbol val="none"/>
          </c:marker>
          <c:cat>
            <c:strRef>
              <c:f>AbsorptionProv!$A$2:$A$34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AbsorptionProv!$E$2:$E$34</c:f>
              <c:numCache>
                <c:formatCode>General</c:formatCode>
                <c:ptCount val="33"/>
                <c:pt idx="0">
                  <c:v>46.5</c:v>
                </c:pt>
                <c:pt idx="1">
                  <c:v>45.9</c:v>
                </c:pt>
                <c:pt idx="2">
                  <c:v>46.6</c:v>
                </c:pt>
                <c:pt idx="3">
                  <c:v>45.9</c:v>
                </c:pt>
                <c:pt idx="4">
                  <c:v>45</c:v>
                </c:pt>
                <c:pt idx="5">
                  <c:v>42.7</c:v>
                </c:pt>
                <c:pt idx="6">
                  <c:v>42</c:v>
                </c:pt>
                <c:pt idx="7">
                  <c:v>43.7</c:v>
                </c:pt>
                <c:pt idx="8">
                  <c:v>42.4</c:v>
                </c:pt>
                <c:pt idx="9">
                  <c:v>42.6</c:v>
                </c:pt>
                <c:pt idx="10">
                  <c:v>42.2</c:v>
                </c:pt>
                <c:pt idx="11">
                  <c:v>42.8</c:v>
                </c:pt>
                <c:pt idx="12">
                  <c:v>42.4</c:v>
                </c:pt>
                <c:pt idx="13">
                  <c:v>42.1</c:v>
                </c:pt>
                <c:pt idx="14">
                  <c:v>45.2</c:v>
                </c:pt>
                <c:pt idx="15">
                  <c:v>40.9</c:v>
                </c:pt>
                <c:pt idx="16">
                  <c:v>40.1</c:v>
                </c:pt>
                <c:pt idx="17">
                  <c:v>39.5</c:v>
                </c:pt>
                <c:pt idx="18">
                  <c:v>39.9</c:v>
                </c:pt>
                <c:pt idx="19">
                  <c:v>39.700000000000003</c:v>
                </c:pt>
                <c:pt idx="20">
                  <c:v>41</c:v>
                </c:pt>
                <c:pt idx="21">
                  <c:v>41.1</c:v>
                </c:pt>
                <c:pt idx="22">
                  <c:v>40</c:v>
                </c:pt>
                <c:pt idx="23">
                  <c:v>40.299999999999997</c:v>
                </c:pt>
                <c:pt idx="24">
                  <c:v>39.1</c:v>
                </c:pt>
                <c:pt idx="25">
                  <c:v>40.200000000000003</c:v>
                </c:pt>
                <c:pt idx="26">
                  <c:v>40.6</c:v>
                </c:pt>
                <c:pt idx="27">
                  <c:v>41.5</c:v>
                </c:pt>
                <c:pt idx="28">
                  <c:v>43</c:v>
                </c:pt>
                <c:pt idx="29">
                  <c:v>42.7</c:v>
                </c:pt>
                <c:pt idx="30">
                  <c:v>42.5</c:v>
                </c:pt>
                <c:pt idx="31">
                  <c:v>44</c:v>
                </c:pt>
                <c:pt idx="32">
                  <c:v>42.1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AbsorptionProv!$F$1</c:f>
              <c:strCache>
                <c:ptCount val="1"/>
                <c:pt idx="0">
                  <c:v>KwaZulu Natal</c:v>
                </c:pt>
              </c:strCache>
            </c:strRef>
          </c:tx>
          <c:marker>
            <c:symbol val="none"/>
          </c:marker>
          <c:cat>
            <c:strRef>
              <c:f>AbsorptionProv!$A$2:$A$34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AbsorptionProv!$F$2:$F$34</c:f>
              <c:numCache>
                <c:formatCode>General</c:formatCode>
                <c:ptCount val="33"/>
                <c:pt idx="0">
                  <c:v>42.1</c:v>
                </c:pt>
                <c:pt idx="1">
                  <c:v>42.6</c:v>
                </c:pt>
                <c:pt idx="2">
                  <c:v>42.1</c:v>
                </c:pt>
                <c:pt idx="3">
                  <c:v>42.6</c:v>
                </c:pt>
                <c:pt idx="4">
                  <c:v>40.9</c:v>
                </c:pt>
                <c:pt idx="5">
                  <c:v>39.700000000000003</c:v>
                </c:pt>
                <c:pt idx="6">
                  <c:v>39.6</c:v>
                </c:pt>
                <c:pt idx="7">
                  <c:v>38.700000000000003</c:v>
                </c:pt>
                <c:pt idx="8">
                  <c:v>38.5</c:v>
                </c:pt>
                <c:pt idx="9">
                  <c:v>37.5</c:v>
                </c:pt>
                <c:pt idx="10">
                  <c:v>36.799999999999997</c:v>
                </c:pt>
                <c:pt idx="11">
                  <c:v>37.5</c:v>
                </c:pt>
                <c:pt idx="12">
                  <c:v>37.200000000000003</c:v>
                </c:pt>
                <c:pt idx="13">
                  <c:v>38</c:v>
                </c:pt>
                <c:pt idx="14">
                  <c:v>38.1</c:v>
                </c:pt>
                <c:pt idx="15">
                  <c:v>38.9</c:v>
                </c:pt>
                <c:pt idx="16">
                  <c:v>38</c:v>
                </c:pt>
                <c:pt idx="17">
                  <c:v>37.9</c:v>
                </c:pt>
                <c:pt idx="18">
                  <c:v>38</c:v>
                </c:pt>
                <c:pt idx="19">
                  <c:v>37.200000000000003</c:v>
                </c:pt>
                <c:pt idx="20">
                  <c:v>37.4</c:v>
                </c:pt>
                <c:pt idx="21">
                  <c:v>37.5</c:v>
                </c:pt>
                <c:pt idx="22">
                  <c:v>39.4</c:v>
                </c:pt>
                <c:pt idx="23">
                  <c:v>38.6</c:v>
                </c:pt>
                <c:pt idx="24">
                  <c:v>38.4</c:v>
                </c:pt>
                <c:pt idx="25">
                  <c:v>37.6</c:v>
                </c:pt>
                <c:pt idx="26">
                  <c:v>36.5</c:v>
                </c:pt>
                <c:pt idx="27">
                  <c:v>37.9</c:v>
                </c:pt>
                <c:pt idx="28">
                  <c:v>38.200000000000003</c:v>
                </c:pt>
                <c:pt idx="29">
                  <c:v>38.200000000000003</c:v>
                </c:pt>
                <c:pt idx="30">
                  <c:v>38.299999999999997</c:v>
                </c:pt>
                <c:pt idx="31">
                  <c:v>37.5</c:v>
                </c:pt>
                <c:pt idx="32">
                  <c:v>36.799999999999997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AbsorptionProv!$G$1</c:f>
              <c:strCache>
                <c:ptCount val="1"/>
                <c:pt idx="0">
                  <c:v>North West</c:v>
                </c:pt>
              </c:strCache>
            </c:strRef>
          </c:tx>
          <c:marker>
            <c:symbol val="none"/>
          </c:marker>
          <c:cat>
            <c:strRef>
              <c:f>AbsorptionProv!$A$2:$A$34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AbsorptionProv!$G$2:$G$34</c:f>
              <c:numCache>
                <c:formatCode>General</c:formatCode>
                <c:ptCount val="33"/>
                <c:pt idx="0">
                  <c:v>42.8</c:v>
                </c:pt>
                <c:pt idx="1">
                  <c:v>42.7</c:v>
                </c:pt>
                <c:pt idx="2">
                  <c:v>41</c:v>
                </c:pt>
                <c:pt idx="3">
                  <c:v>42.3</c:v>
                </c:pt>
                <c:pt idx="4">
                  <c:v>41.6</c:v>
                </c:pt>
                <c:pt idx="5">
                  <c:v>39.9</c:v>
                </c:pt>
                <c:pt idx="6">
                  <c:v>37.1</c:v>
                </c:pt>
                <c:pt idx="7">
                  <c:v>36.799999999999997</c:v>
                </c:pt>
                <c:pt idx="8">
                  <c:v>36.5</c:v>
                </c:pt>
                <c:pt idx="9">
                  <c:v>36.299999999999997</c:v>
                </c:pt>
                <c:pt idx="10">
                  <c:v>36.299999999999997</c:v>
                </c:pt>
                <c:pt idx="11">
                  <c:v>37</c:v>
                </c:pt>
                <c:pt idx="12">
                  <c:v>36.1</c:v>
                </c:pt>
                <c:pt idx="13">
                  <c:v>34.5</c:v>
                </c:pt>
                <c:pt idx="14">
                  <c:v>33.700000000000003</c:v>
                </c:pt>
                <c:pt idx="15">
                  <c:v>34.700000000000003</c:v>
                </c:pt>
                <c:pt idx="16">
                  <c:v>34.5</c:v>
                </c:pt>
                <c:pt idx="17">
                  <c:v>34.700000000000003</c:v>
                </c:pt>
                <c:pt idx="18">
                  <c:v>36.4</c:v>
                </c:pt>
                <c:pt idx="19">
                  <c:v>36.6</c:v>
                </c:pt>
                <c:pt idx="20">
                  <c:v>35.6</c:v>
                </c:pt>
                <c:pt idx="21">
                  <c:v>36.200000000000003</c:v>
                </c:pt>
                <c:pt idx="22">
                  <c:v>36.299999999999997</c:v>
                </c:pt>
                <c:pt idx="23">
                  <c:v>36.9</c:v>
                </c:pt>
                <c:pt idx="24">
                  <c:v>36.799999999999997</c:v>
                </c:pt>
                <c:pt idx="25">
                  <c:v>37</c:v>
                </c:pt>
                <c:pt idx="26">
                  <c:v>38.5</c:v>
                </c:pt>
                <c:pt idx="27">
                  <c:v>39.5</c:v>
                </c:pt>
                <c:pt idx="28">
                  <c:v>37.799999999999997</c:v>
                </c:pt>
                <c:pt idx="29">
                  <c:v>38.799999999999997</c:v>
                </c:pt>
                <c:pt idx="30">
                  <c:v>37.9</c:v>
                </c:pt>
                <c:pt idx="31">
                  <c:v>39.6</c:v>
                </c:pt>
                <c:pt idx="32">
                  <c:v>37.700000000000003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AbsorptionProv!$H$1</c:f>
              <c:strCache>
                <c:ptCount val="1"/>
                <c:pt idx="0">
                  <c:v>Gauteng</c:v>
                </c:pt>
              </c:strCache>
            </c:strRef>
          </c:tx>
          <c:marker>
            <c:symbol val="none"/>
          </c:marker>
          <c:cat>
            <c:strRef>
              <c:f>AbsorptionProv!$A$2:$A$34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AbsorptionProv!$H$2:$H$34</c:f>
              <c:numCache>
                <c:formatCode>General</c:formatCode>
                <c:ptCount val="33"/>
                <c:pt idx="0">
                  <c:v>57.1</c:v>
                </c:pt>
                <c:pt idx="1">
                  <c:v>57.8</c:v>
                </c:pt>
                <c:pt idx="2">
                  <c:v>57.6</c:v>
                </c:pt>
                <c:pt idx="3">
                  <c:v>57.8</c:v>
                </c:pt>
                <c:pt idx="4">
                  <c:v>57.1</c:v>
                </c:pt>
                <c:pt idx="5">
                  <c:v>55.9</c:v>
                </c:pt>
                <c:pt idx="6">
                  <c:v>52.2</c:v>
                </c:pt>
                <c:pt idx="7">
                  <c:v>52.6</c:v>
                </c:pt>
                <c:pt idx="8">
                  <c:v>51.8</c:v>
                </c:pt>
                <c:pt idx="9">
                  <c:v>51.8</c:v>
                </c:pt>
                <c:pt idx="10">
                  <c:v>50.6</c:v>
                </c:pt>
                <c:pt idx="11">
                  <c:v>51.5</c:v>
                </c:pt>
                <c:pt idx="12">
                  <c:v>51.9</c:v>
                </c:pt>
                <c:pt idx="13">
                  <c:v>51.2</c:v>
                </c:pt>
                <c:pt idx="14">
                  <c:v>51</c:v>
                </c:pt>
                <c:pt idx="15">
                  <c:v>52.5</c:v>
                </c:pt>
                <c:pt idx="16">
                  <c:v>52.8</c:v>
                </c:pt>
                <c:pt idx="17">
                  <c:v>52.2</c:v>
                </c:pt>
                <c:pt idx="18">
                  <c:v>53</c:v>
                </c:pt>
                <c:pt idx="19">
                  <c:v>52.6</c:v>
                </c:pt>
                <c:pt idx="20">
                  <c:v>52.4</c:v>
                </c:pt>
                <c:pt idx="21">
                  <c:v>52.3</c:v>
                </c:pt>
                <c:pt idx="22">
                  <c:v>52.8</c:v>
                </c:pt>
                <c:pt idx="23">
                  <c:v>52.5</c:v>
                </c:pt>
                <c:pt idx="24">
                  <c:v>51.8</c:v>
                </c:pt>
                <c:pt idx="25">
                  <c:v>51.6</c:v>
                </c:pt>
                <c:pt idx="26">
                  <c:v>51.5</c:v>
                </c:pt>
                <c:pt idx="27">
                  <c:v>51.8</c:v>
                </c:pt>
                <c:pt idx="28">
                  <c:v>51.9</c:v>
                </c:pt>
                <c:pt idx="29">
                  <c:v>52.2</c:v>
                </c:pt>
                <c:pt idx="30">
                  <c:v>52.3</c:v>
                </c:pt>
                <c:pt idx="31">
                  <c:v>52.8</c:v>
                </c:pt>
                <c:pt idx="32">
                  <c:v>50.6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AbsorptionProv!$I$1</c:f>
              <c:strCache>
                <c:ptCount val="1"/>
                <c:pt idx="0">
                  <c:v>Mpumalanga</c:v>
                </c:pt>
              </c:strCache>
            </c:strRef>
          </c:tx>
          <c:marker>
            <c:symbol val="none"/>
          </c:marker>
          <c:cat>
            <c:strRef>
              <c:f>AbsorptionProv!$A$2:$A$34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AbsorptionProv!$I$2:$I$34</c:f>
              <c:numCache>
                <c:formatCode>General</c:formatCode>
                <c:ptCount val="33"/>
                <c:pt idx="0">
                  <c:v>41.9</c:v>
                </c:pt>
                <c:pt idx="1">
                  <c:v>42.2</c:v>
                </c:pt>
                <c:pt idx="2">
                  <c:v>43.1</c:v>
                </c:pt>
                <c:pt idx="3">
                  <c:v>43.6</c:v>
                </c:pt>
                <c:pt idx="4">
                  <c:v>43.4</c:v>
                </c:pt>
                <c:pt idx="5">
                  <c:v>41.5</c:v>
                </c:pt>
                <c:pt idx="6">
                  <c:v>40.700000000000003</c:v>
                </c:pt>
                <c:pt idx="7">
                  <c:v>40.6</c:v>
                </c:pt>
                <c:pt idx="8">
                  <c:v>39.299999999999997</c:v>
                </c:pt>
                <c:pt idx="9">
                  <c:v>39.799999999999997</c:v>
                </c:pt>
                <c:pt idx="10">
                  <c:v>38.9</c:v>
                </c:pt>
                <c:pt idx="11">
                  <c:v>38.200000000000003</c:v>
                </c:pt>
                <c:pt idx="12">
                  <c:v>38.200000000000003</c:v>
                </c:pt>
                <c:pt idx="13">
                  <c:v>38.299999999999997</c:v>
                </c:pt>
                <c:pt idx="14">
                  <c:v>39.5</c:v>
                </c:pt>
                <c:pt idx="15">
                  <c:v>40</c:v>
                </c:pt>
                <c:pt idx="16">
                  <c:v>39.299999999999997</c:v>
                </c:pt>
                <c:pt idx="17">
                  <c:v>40.9</c:v>
                </c:pt>
                <c:pt idx="18">
                  <c:v>39.700000000000003</c:v>
                </c:pt>
                <c:pt idx="19">
                  <c:v>40.700000000000003</c:v>
                </c:pt>
                <c:pt idx="20">
                  <c:v>41.1</c:v>
                </c:pt>
                <c:pt idx="21">
                  <c:v>42.2</c:v>
                </c:pt>
                <c:pt idx="22">
                  <c:v>43.3</c:v>
                </c:pt>
                <c:pt idx="23">
                  <c:v>43</c:v>
                </c:pt>
                <c:pt idx="24">
                  <c:v>42</c:v>
                </c:pt>
                <c:pt idx="25">
                  <c:v>41.8</c:v>
                </c:pt>
                <c:pt idx="26">
                  <c:v>41.9</c:v>
                </c:pt>
                <c:pt idx="27">
                  <c:v>41.8</c:v>
                </c:pt>
                <c:pt idx="28">
                  <c:v>42.2</c:v>
                </c:pt>
                <c:pt idx="29">
                  <c:v>42.9</c:v>
                </c:pt>
                <c:pt idx="30">
                  <c:v>42.9</c:v>
                </c:pt>
                <c:pt idx="31">
                  <c:v>42.9</c:v>
                </c:pt>
                <c:pt idx="32">
                  <c:v>41.7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AbsorptionProv!$J$1</c:f>
              <c:strCache>
                <c:ptCount val="1"/>
                <c:pt idx="0">
                  <c:v>Limpopo</c:v>
                </c:pt>
              </c:strCache>
            </c:strRef>
          </c:tx>
          <c:marker>
            <c:symbol val="none"/>
          </c:marker>
          <c:cat>
            <c:strRef>
              <c:f>AbsorptionProv!$A$2:$A$34</c:f>
              <c:strCache>
                <c:ptCount val="33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</c:strCache>
            </c:strRef>
          </c:cat>
          <c:val>
            <c:numRef>
              <c:f>AbsorptionProv!$J$2:$J$34</c:f>
              <c:numCache>
                <c:formatCode>General</c:formatCode>
                <c:ptCount val="33"/>
                <c:pt idx="0">
                  <c:v>30.3</c:v>
                </c:pt>
                <c:pt idx="1">
                  <c:v>29.7</c:v>
                </c:pt>
                <c:pt idx="2">
                  <c:v>30.1</c:v>
                </c:pt>
                <c:pt idx="3">
                  <c:v>29.3</c:v>
                </c:pt>
                <c:pt idx="4">
                  <c:v>30.4</c:v>
                </c:pt>
                <c:pt idx="5">
                  <c:v>30.5</c:v>
                </c:pt>
                <c:pt idx="6">
                  <c:v>30.3</c:v>
                </c:pt>
                <c:pt idx="7">
                  <c:v>30.5</c:v>
                </c:pt>
                <c:pt idx="8">
                  <c:v>28.7</c:v>
                </c:pt>
                <c:pt idx="9">
                  <c:v>29.9</c:v>
                </c:pt>
                <c:pt idx="10">
                  <c:v>28.8</c:v>
                </c:pt>
                <c:pt idx="11">
                  <c:v>30.2</c:v>
                </c:pt>
                <c:pt idx="12">
                  <c:v>29.5</c:v>
                </c:pt>
                <c:pt idx="13">
                  <c:v>29.1</c:v>
                </c:pt>
                <c:pt idx="14">
                  <c:v>31.7</c:v>
                </c:pt>
                <c:pt idx="15">
                  <c:v>30.4</c:v>
                </c:pt>
                <c:pt idx="16">
                  <c:v>30.7</c:v>
                </c:pt>
                <c:pt idx="17">
                  <c:v>31.4</c:v>
                </c:pt>
                <c:pt idx="18">
                  <c:v>33.200000000000003</c:v>
                </c:pt>
                <c:pt idx="19">
                  <c:v>33.200000000000003</c:v>
                </c:pt>
                <c:pt idx="20">
                  <c:v>31.7</c:v>
                </c:pt>
                <c:pt idx="21">
                  <c:v>32</c:v>
                </c:pt>
                <c:pt idx="22">
                  <c:v>33.6</c:v>
                </c:pt>
                <c:pt idx="23">
                  <c:v>33.700000000000003</c:v>
                </c:pt>
                <c:pt idx="24">
                  <c:v>32.6</c:v>
                </c:pt>
                <c:pt idx="25">
                  <c:v>34.700000000000003</c:v>
                </c:pt>
                <c:pt idx="26">
                  <c:v>34.299999999999997</c:v>
                </c:pt>
                <c:pt idx="27">
                  <c:v>35</c:v>
                </c:pt>
                <c:pt idx="28">
                  <c:v>34.1</c:v>
                </c:pt>
                <c:pt idx="29">
                  <c:v>36.299999999999997</c:v>
                </c:pt>
                <c:pt idx="30">
                  <c:v>37.9</c:v>
                </c:pt>
                <c:pt idx="31">
                  <c:v>36.5</c:v>
                </c:pt>
                <c:pt idx="32">
                  <c:v>37.700000000000003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23200"/>
        <c:axId val="364737280"/>
      </c:lineChart>
      <c:catAx>
        <c:axId val="364723200"/>
        <c:scaling>
          <c:orientation val="minMax"/>
        </c:scaling>
        <c:delete val="0"/>
        <c:axPos val="b"/>
        <c:majorTickMark val="out"/>
        <c:minorTickMark val="none"/>
        <c:tickLblPos val="nextTo"/>
        <c:crossAx val="364737280"/>
        <c:crosses val="autoZero"/>
        <c:auto val="1"/>
        <c:lblAlgn val="ctr"/>
        <c:lblOffset val="100"/>
        <c:noMultiLvlLbl val="0"/>
      </c:catAx>
      <c:valAx>
        <c:axId val="364737280"/>
        <c:scaling>
          <c:orientation val="minMax"/>
          <c:min val="25"/>
        </c:scaling>
        <c:delete val="0"/>
        <c:axPos val="l"/>
        <c:numFmt formatCode="General" sourceLinked="1"/>
        <c:majorTickMark val="out"/>
        <c:minorTickMark val="none"/>
        <c:tickLblPos val="nextTo"/>
        <c:crossAx val="364723200"/>
        <c:crosses val="autoZero"/>
        <c:crossBetween val="between"/>
      </c:valAx>
      <c:spPr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</c:spPr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AbsorptionCity!$B$1</c:f>
              <c:strCache>
                <c:ptCount val="1"/>
                <c:pt idx="0">
                  <c:v>W.C- Non Metro</c:v>
                </c:pt>
              </c:strCache>
            </c:strRef>
          </c:tx>
          <c:marker>
            <c:symbol val="none"/>
          </c:marker>
          <c:cat>
            <c:strRef>
              <c:f>AbsorptionCity!$A$30:$A$34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AbsorptionCity!$B$30:$B$34</c:f>
              <c:numCache>
                <c:formatCode>General</c:formatCode>
                <c:ptCount val="5"/>
                <c:pt idx="0">
                  <c:v>54.8</c:v>
                </c:pt>
                <c:pt idx="1">
                  <c:v>54.1</c:v>
                </c:pt>
                <c:pt idx="2">
                  <c:v>54.6</c:v>
                </c:pt>
                <c:pt idx="3">
                  <c:v>55.7</c:v>
                </c:pt>
                <c:pt idx="4">
                  <c:v>53.5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AbsorptionCity!$C$1</c:f>
              <c:strCache>
                <c:ptCount val="1"/>
                <c:pt idx="0">
                  <c:v>  Cape Town</c:v>
                </c:pt>
              </c:strCache>
            </c:strRef>
          </c:tx>
          <c:marker>
            <c:symbol val="none"/>
          </c:marker>
          <c:cat>
            <c:strRef>
              <c:f>AbsorptionCity!$A$30:$A$34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AbsorptionCity!$C$30:$C$34</c:f>
              <c:numCache>
                <c:formatCode>General</c:formatCode>
                <c:ptCount val="5"/>
                <c:pt idx="0">
                  <c:v>52.4</c:v>
                </c:pt>
                <c:pt idx="1">
                  <c:v>52.2</c:v>
                </c:pt>
                <c:pt idx="2">
                  <c:v>53.6</c:v>
                </c:pt>
                <c:pt idx="3">
                  <c:v>54.8</c:v>
                </c:pt>
                <c:pt idx="4">
                  <c:v>54.7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AbsorptionCity!$D$1</c:f>
              <c:strCache>
                <c:ptCount val="1"/>
                <c:pt idx="0">
                  <c:v>E.C- Non Metro</c:v>
                </c:pt>
              </c:strCache>
            </c:strRef>
          </c:tx>
          <c:marker>
            <c:symbol val="none"/>
          </c:marker>
          <c:cat>
            <c:strRef>
              <c:f>AbsorptionCity!$A$30:$A$34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AbsorptionCity!$D$30:$D$34</c:f>
              <c:numCache>
                <c:formatCode>General</c:formatCode>
                <c:ptCount val="5"/>
                <c:pt idx="0">
                  <c:v>26.9</c:v>
                </c:pt>
                <c:pt idx="1">
                  <c:v>27.8</c:v>
                </c:pt>
                <c:pt idx="2">
                  <c:v>27.6</c:v>
                </c:pt>
                <c:pt idx="3">
                  <c:v>29</c:v>
                </c:pt>
                <c:pt idx="4">
                  <c:v>27.8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AbsorptionCity!$E$1</c:f>
              <c:strCache>
                <c:ptCount val="1"/>
                <c:pt idx="0">
                  <c:v>E.C- Buffalo City</c:v>
                </c:pt>
              </c:strCache>
            </c:strRef>
          </c:tx>
          <c:marker>
            <c:symbol val="none"/>
          </c:marker>
          <c:cat>
            <c:strRef>
              <c:f>AbsorptionCity!$A$30:$A$34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AbsorptionCity!$E$30:$E$34</c:f>
              <c:numCache>
                <c:formatCode>General</c:formatCode>
                <c:ptCount val="5"/>
                <c:pt idx="0">
                  <c:v>49</c:v>
                </c:pt>
                <c:pt idx="1">
                  <c:v>46.6</c:v>
                </c:pt>
                <c:pt idx="2">
                  <c:v>50.1</c:v>
                </c:pt>
                <c:pt idx="3">
                  <c:v>49</c:v>
                </c:pt>
                <c:pt idx="4">
                  <c:v>46.2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AbsorptionCity!$F$1</c:f>
              <c:strCache>
                <c:ptCount val="1"/>
                <c:pt idx="0">
                  <c:v> Nelson Mandela Bay</c:v>
                </c:pt>
              </c:strCache>
            </c:strRef>
          </c:tx>
          <c:marker>
            <c:symbol val="none"/>
          </c:marker>
          <c:cat>
            <c:strRef>
              <c:f>AbsorptionCity!$A$30:$A$34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AbsorptionCity!$F$30:$F$34</c:f>
              <c:numCache>
                <c:formatCode>General</c:formatCode>
                <c:ptCount val="5"/>
                <c:pt idx="0">
                  <c:v>45.3</c:v>
                </c:pt>
                <c:pt idx="1">
                  <c:v>44.5</c:v>
                </c:pt>
                <c:pt idx="2">
                  <c:v>43.4</c:v>
                </c:pt>
                <c:pt idx="3">
                  <c:v>43.8</c:v>
                </c:pt>
                <c:pt idx="4">
                  <c:v>44.1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AbsorptionCity!$G$1</c:f>
              <c:strCache>
                <c:ptCount val="1"/>
                <c:pt idx="0">
                  <c:v>F. S- Non Metro</c:v>
                </c:pt>
              </c:strCache>
            </c:strRef>
          </c:tx>
          <c:marker>
            <c:symbol val="none"/>
          </c:marker>
          <c:cat>
            <c:strRef>
              <c:f>AbsorptionCity!$A$30:$A$34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AbsorptionCity!$G$30:$G$34</c:f>
              <c:numCache>
                <c:formatCode>General</c:formatCode>
                <c:ptCount val="5"/>
                <c:pt idx="0">
                  <c:v>42.3</c:v>
                </c:pt>
                <c:pt idx="1">
                  <c:v>42.1</c:v>
                </c:pt>
                <c:pt idx="2">
                  <c:v>40.9</c:v>
                </c:pt>
                <c:pt idx="3">
                  <c:v>41.4</c:v>
                </c:pt>
                <c:pt idx="4">
                  <c:v>39.9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AbsorptionCity!$H$1</c:f>
              <c:strCache>
                <c:ptCount val="1"/>
                <c:pt idx="0">
                  <c:v>Mangaung</c:v>
                </c:pt>
              </c:strCache>
            </c:strRef>
          </c:tx>
          <c:marker>
            <c:symbol val="none"/>
          </c:marker>
          <c:cat>
            <c:strRef>
              <c:f>AbsorptionCity!$A$30:$A$34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AbsorptionCity!$H$30:$H$34</c:f>
              <c:numCache>
                <c:formatCode>General</c:formatCode>
                <c:ptCount val="5"/>
                <c:pt idx="0">
                  <c:v>44.8</c:v>
                </c:pt>
                <c:pt idx="1">
                  <c:v>44.4</c:v>
                </c:pt>
                <c:pt idx="2">
                  <c:v>46.4</c:v>
                </c:pt>
                <c:pt idx="3">
                  <c:v>50.7</c:v>
                </c:pt>
                <c:pt idx="4">
                  <c:v>47.6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AbsorptionCity!$I$1</c:f>
              <c:strCache>
                <c:ptCount val="1"/>
                <c:pt idx="0">
                  <c:v>KZN- Non Metro</c:v>
                </c:pt>
              </c:strCache>
            </c:strRef>
          </c:tx>
          <c:marker>
            <c:symbol val="none"/>
          </c:marker>
          <c:cat>
            <c:strRef>
              <c:f>AbsorptionCity!$A$30:$A$34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AbsorptionCity!$I$30:$I$34</c:f>
              <c:numCache>
                <c:formatCode>General</c:formatCode>
                <c:ptCount val="5"/>
                <c:pt idx="0">
                  <c:v>33.4</c:v>
                </c:pt>
                <c:pt idx="1">
                  <c:v>33.5</c:v>
                </c:pt>
                <c:pt idx="2">
                  <c:v>33.299999999999997</c:v>
                </c:pt>
                <c:pt idx="3">
                  <c:v>32.1</c:v>
                </c:pt>
                <c:pt idx="4">
                  <c:v>32.299999999999997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AbsorptionCity!$J$1</c:f>
              <c:strCache>
                <c:ptCount val="1"/>
                <c:pt idx="0">
                  <c:v> eThekhwini</c:v>
                </c:pt>
              </c:strCache>
            </c:strRef>
          </c:tx>
          <c:marker>
            <c:symbol val="none"/>
          </c:marker>
          <c:cat>
            <c:strRef>
              <c:f>AbsorptionCity!$A$30:$A$34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AbsorptionCity!$J$30:$J$34</c:f>
              <c:numCache>
                <c:formatCode>General</c:formatCode>
                <c:ptCount val="5"/>
                <c:pt idx="0">
                  <c:v>47.1</c:v>
                </c:pt>
                <c:pt idx="1">
                  <c:v>46.9</c:v>
                </c:pt>
                <c:pt idx="2">
                  <c:v>47.7</c:v>
                </c:pt>
                <c:pt idx="3">
                  <c:v>47.6</c:v>
                </c:pt>
                <c:pt idx="4">
                  <c:v>47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AbsorptionCity!$K$1</c:f>
              <c:strCache>
                <c:ptCount val="1"/>
                <c:pt idx="0">
                  <c:v>G.P - Non Metro</c:v>
                </c:pt>
              </c:strCache>
            </c:strRef>
          </c:tx>
          <c:marker>
            <c:symbol val="none"/>
          </c:marker>
          <c:cat>
            <c:strRef>
              <c:f>AbsorptionCity!$A$30:$A$34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AbsorptionCity!$K$30:$K$34</c:f>
              <c:numCache>
                <c:formatCode>General</c:formatCode>
                <c:ptCount val="5"/>
                <c:pt idx="0">
                  <c:v>47.1</c:v>
                </c:pt>
                <c:pt idx="1">
                  <c:v>47.5</c:v>
                </c:pt>
                <c:pt idx="2">
                  <c:v>46.2</c:v>
                </c:pt>
                <c:pt idx="3">
                  <c:v>47.6</c:v>
                </c:pt>
                <c:pt idx="4">
                  <c:v>45.4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AbsorptionCity!$L$1</c:f>
              <c:strCache>
                <c:ptCount val="1"/>
                <c:pt idx="0">
                  <c:v> Ekurhuleni</c:v>
                </c:pt>
              </c:strCache>
            </c:strRef>
          </c:tx>
          <c:marker>
            <c:symbol val="none"/>
          </c:marker>
          <c:cat>
            <c:strRef>
              <c:f>AbsorptionCity!$A$30:$A$34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AbsorptionCity!$L$30:$L$34</c:f>
              <c:numCache>
                <c:formatCode>General</c:formatCode>
                <c:ptCount val="5"/>
                <c:pt idx="0">
                  <c:v>49.5</c:v>
                </c:pt>
                <c:pt idx="1">
                  <c:v>49.1</c:v>
                </c:pt>
                <c:pt idx="2">
                  <c:v>52.4</c:v>
                </c:pt>
                <c:pt idx="3">
                  <c:v>51.3</c:v>
                </c:pt>
                <c:pt idx="4">
                  <c:v>46.6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AbsorptionCity!$M$1</c:f>
              <c:strCache>
                <c:ptCount val="1"/>
                <c:pt idx="0">
                  <c:v>Johannesburg</c:v>
                </c:pt>
              </c:strCache>
            </c:strRef>
          </c:tx>
          <c:marker>
            <c:symbol val="none"/>
          </c:marker>
          <c:cat>
            <c:strRef>
              <c:f>AbsorptionCity!$A$30:$A$34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AbsorptionCity!$M$30:$M$34</c:f>
              <c:numCache>
                <c:formatCode>General</c:formatCode>
                <c:ptCount val="5"/>
                <c:pt idx="0">
                  <c:v>56.3</c:v>
                </c:pt>
                <c:pt idx="1">
                  <c:v>56.2</c:v>
                </c:pt>
                <c:pt idx="2">
                  <c:v>54.1</c:v>
                </c:pt>
                <c:pt idx="3">
                  <c:v>55.2</c:v>
                </c:pt>
                <c:pt idx="4">
                  <c:v>54.2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AbsorptionCity!$N$1</c:f>
              <c:strCache>
                <c:ptCount val="1"/>
                <c:pt idx="0">
                  <c:v> Tshwane</c:v>
                </c:pt>
              </c:strCache>
            </c:strRef>
          </c:tx>
          <c:marker>
            <c:symbol val="none"/>
          </c:marker>
          <c:cat>
            <c:strRef>
              <c:f>AbsorptionCity!$A$30:$A$34</c:f>
              <c:strCache>
                <c:ptCount val="5"/>
                <c:pt idx="0">
                  <c:v>Jan-Mar 2015</c:v>
                </c:pt>
                <c:pt idx="1">
                  <c:v>Apr-Jun 2015</c:v>
                </c:pt>
                <c:pt idx="2">
                  <c:v>Jul-Sep 2015</c:v>
                </c:pt>
                <c:pt idx="3">
                  <c:v>Oct-Dec 2015</c:v>
                </c:pt>
                <c:pt idx="4">
                  <c:v>Jan-Mar 2016</c:v>
                </c:pt>
              </c:strCache>
            </c:strRef>
          </c:cat>
          <c:val>
            <c:numRef>
              <c:f>AbsorptionCity!$N$30:$N$34</c:f>
              <c:numCache>
                <c:formatCode>General</c:formatCode>
                <c:ptCount val="5"/>
                <c:pt idx="0">
                  <c:v>50.4</c:v>
                </c:pt>
                <c:pt idx="1">
                  <c:v>51.8</c:v>
                </c:pt>
                <c:pt idx="2">
                  <c:v>52.9</c:v>
                </c:pt>
                <c:pt idx="3">
                  <c:v>53.6</c:v>
                </c:pt>
                <c:pt idx="4">
                  <c:v>52.1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35040"/>
        <c:axId val="364936576"/>
      </c:lineChart>
      <c:catAx>
        <c:axId val="364935040"/>
        <c:scaling>
          <c:orientation val="minMax"/>
        </c:scaling>
        <c:delete val="0"/>
        <c:axPos val="b"/>
        <c:majorTickMark val="out"/>
        <c:minorTickMark val="none"/>
        <c:tickLblPos val="nextTo"/>
        <c:crossAx val="364936576"/>
        <c:crosses val="autoZero"/>
        <c:auto val="1"/>
        <c:lblAlgn val="ctr"/>
        <c:lblOffset val="100"/>
        <c:noMultiLvlLbl val="0"/>
      </c:catAx>
      <c:valAx>
        <c:axId val="364936576"/>
        <c:scaling>
          <c:orientation val="minMax"/>
          <c:min val="25"/>
        </c:scaling>
        <c:delete val="0"/>
        <c:axPos val="l"/>
        <c:numFmt formatCode="General" sourceLinked="1"/>
        <c:majorTickMark val="out"/>
        <c:minorTickMark val="none"/>
        <c:tickLblPos val="nextTo"/>
        <c:crossAx val="364935040"/>
        <c:crosses val="autoZero"/>
        <c:crossBetween val="between"/>
      </c:valAx>
      <c:spPr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</c:spPr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36</xdr:row>
      <xdr:rowOff>123825</xdr:rowOff>
    </xdr:from>
    <xdr:to>
      <xdr:col>24</xdr:col>
      <xdr:colOff>133350</xdr:colOff>
      <xdr:row>57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342900</xdr:colOff>
      <xdr:row>66</xdr:row>
      <xdr:rowOff>133350</xdr:rowOff>
    </xdr:from>
    <xdr:to>
      <xdr:col>21</xdr:col>
      <xdr:colOff>504825</xdr:colOff>
      <xdr:row>86</xdr:row>
      <xdr:rowOff>166687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352425</xdr:colOff>
      <xdr:row>88</xdr:row>
      <xdr:rowOff>38101</xdr:rowOff>
    </xdr:from>
    <xdr:to>
      <xdr:col>21</xdr:col>
      <xdr:colOff>523875</xdr:colOff>
      <xdr:row>105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52</xdr:row>
      <xdr:rowOff>14286</xdr:rowOff>
    </xdr:from>
    <xdr:to>
      <xdr:col>7</xdr:col>
      <xdr:colOff>76200</xdr:colOff>
      <xdr:row>73</xdr:row>
      <xdr:rowOff>19049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42</xdr:row>
      <xdr:rowOff>47625</xdr:rowOff>
    </xdr:from>
    <xdr:to>
      <xdr:col>5</xdr:col>
      <xdr:colOff>742950</xdr:colOff>
      <xdr:row>63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42</xdr:row>
      <xdr:rowOff>133349</xdr:rowOff>
    </xdr:from>
    <xdr:to>
      <xdr:col>7</xdr:col>
      <xdr:colOff>228601</xdr:colOff>
      <xdr:row>65</xdr:row>
      <xdr:rowOff>28574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41</xdr:row>
      <xdr:rowOff>180974</xdr:rowOff>
    </xdr:from>
    <xdr:to>
      <xdr:col>6</xdr:col>
      <xdr:colOff>371475</xdr:colOff>
      <xdr:row>64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42</xdr:row>
      <xdr:rowOff>114300</xdr:rowOff>
    </xdr:from>
    <xdr:to>
      <xdr:col>5</xdr:col>
      <xdr:colOff>1143000</xdr:colOff>
      <xdr:row>60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GroupWise/Copy%20of%20QLFS_Trends_2008-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ssa.gov.za/Documents%20and%20Settings/ndivhuwog.000/Desktop/Maler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tabSelected="1" zoomScaleNormal="100" workbookViewId="0"/>
  </sheetViews>
  <sheetFormatPr defaultRowHeight="15" x14ac:dyDescent="0.25"/>
  <cols>
    <col min="1" max="1" width="44.140625" customWidth="1"/>
    <col min="2" max="3" width="16.28515625" style="30" customWidth="1"/>
    <col min="4" max="4" width="15.5703125" style="30" customWidth="1"/>
    <col min="5" max="5" width="15.140625" style="30" customWidth="1"/>
    <col min="6" max="11" width="16.28515625" style="30" customWidth="1"/>
    <col min="12" max="12" width="12.7109375" customWidth="1"/>
    <col min="13" max="13" width="11.85546875" customWidth="1"/>
  </cols>
  <sheetData>
    <row r="1" spans="1:14" ht="24" customHeight="1" thickBot="1" x14ac:dyDescent="0.4">
      <c r="A1" s="16" t="s">
        <v>46</v>
      </c>
      <c r="B1" s="7" t="s">
        <v>33</v>
      </c>
      <c r="C1" s="7" t="s">
        <v>35</v>
      </c>
      <c r="D1" s="7" t="s">
        <v>37</v>
      </c>
      <c r="E1" s="7" t="s">
        <v>38</v>
      </c>
      <c r="F1" s="7" t="s">
        <v>39</v>
      </c>
      <c r="G1" s="7" t="s">
        <v>40</v>
      </c>
      <c r="H1" s="7" t="s">
        <v>41</v>
      </c>
      <c r="I1" s="7" t="s">
        <v>42</v>
      </c>
      <c r="J1" s="7" t="s">
        <v>44</v>
      </c>
      <c r="K1" s="7" t="s">
        <v>45</v>
      </c>
    </row>
    <row r="2" spans="1:14" ht="15.75" thickBot="1" x14ac:dyDescent="0.3">
      <c r="A2" s="1" t="s">
        <v>56</v>
      </c>
      <c r="B2" s="8">
        <v>6452.8189356356279</v>
      </c>
      <c r="C2" s="8">
        <v>553.57269938345678</v>
      </c>
      <c r="D2" s="8">
        <v>837.61936340559885</v>
      </c>
      <c r="E2" s="8">
        <v>159.71406098845469</v>
      </c>
      <c r="F2" s="8">
        <v>378.87117344519288</v>
      </c>
      <c r="G2" s="8">
        <v>1150.6682127497854</v>
      </c>
      <c r="H2" s="8">
        <v>480.53789089868894</v>
      </c>
      <c r="I2" s="8">
        <v>1682.3296291120917</v>
      </c>
      <c r="J2" s="8">
        <v>539.28019314626567</v>
      </c>
      <c r="K2" s="8">
        <v>670.22571250605745</v>
      </c>
      <c r="L2" s="2"/>
      <c r="M2" s="2"/>
      <c r="N2" s="2"/>
    </row>
    <row r="3" spans="1:14" ht="15.75" thickBot="1" x14ac:dyDescent="0.3">
      <c r="A3" s="1" t="s">
        <v>57</v>
      </c>
      <c r="B3" s="8">
        <v>6108.5019138769967</v>
      </c>
      <c r="C3" s="8">
        <v>538.34857409627853</v>
      </c>
      <c r="D3" s="8">
        <v>722.36923757026898</v>
      </c>
      <c r="E3" s="8">
        <v>153.99825939476881</v>
      </c>
      <c r="F3" s="8">
        <v>394.09721805941774</v>
      </c>
      <c r="G3" s="8">
        <v>1089.3105576113371</v>
      </c>
      <c r="H3" s="8">
        <v>474.15534740854645</v>
      </c>
      <c r="I3" s="8">
        <v>1536.4521338336449</v>
      </c>
      <c r="J3" s="8">
        <v>536.37280734872456</v>
      </c>
      <c r="K3" s="8">
        <v>663.39777855399791</v>
      </c>
      <c r="L3" s="2"/>
      <c r="M3" s="2"/>
      <c r="N3" s="2"/>
    </row>
    <row r="4" spans="1:14" ht="15.75" thickBot="1" x14ac:dyDescent="0.3">
      <c r="A4" s="1" t="s">
        <v>58</v>
      </c>
      <c r="B4" s="8">
        <v>6093.6959762621318</v>
      </c>
      <c r="C4" s="8">
        <v>530.52121244250634</v>
      </c>
      <c r="D4" s="8">
        <v>754.4893443506636</v>
      </c>
      <c r="E4" s="8">
        <v>148.45082757659267</v>
      </c>
      <c r="F4" s="8">
        <v>364.63320800062229</v>
      </c>
      <c r="G4" s="8">
        <v>1103.5974802497135</v>
      </c>
      <c r="H4" s="8">
        <v>472.68369773959699</v>
      </c>
      <c r="I4" s="8">
        <v>1547.7529969690675</v>
      </c>
      <c r="J4" s="8">
        <v>517.44245947367767</v>
      </c>
      <c r="K4" s="8">
        <v>654.12474945970746</v>
      </c>
      <c r="L4" s="2"/>
      <c r="M4" s="2"/>
      <c r="N4" s="2"/>
    </row>
    <row r="5" spans="1:14" ht="15.75" thickBot="1" x14ac:dyDescent="0.3">
      <c r="A5" s="1" t="s">
        <v>59</v>
      </c>
      <c r="B5" s="8">
        <v>5945.2982005080657</v>
      </c>
      <c r="C5" s="8">
        <v>490.22187412761531</v>
      </c>
      <c r="D5" s="8">
        <v>748.60509557470141</v>
      </c>
      <c r="E5" s="8">
        <v>122.53381686149984</v>
      </c>
      <c r="F5" s="8">
        <v>351.63824323137317</v>
      </c>
      <c r="G5" s="8">
        <v>1104.0785200903467</v>
      </c>
      <c r="H5" s="8">
        <v>458.8319227532636</v>
      </c>
      <c r="I5" s="8">
        <v>1446.6065681185291</v>
      </c>
      <c r="J5" s="8">
        <v>534.13320671502856</v>
      </c>
      <c r="K5" s="8">
        <v>688.64895303566789</v>
      </c>
      <c r="L5" s="2"/>
      <c r="M5" s="2"/>
      <c r="N5" s="2"/>
    </row>
    <row r="6" spans="1:14" ht="15.75" thickBot="1" x14ac:dyDescent="0.3">
      <c r="A6" s="1" t="s">
        <v>60</v>
      </c>
      <c r="B6" s="8">
        <v>6372.3545141022068</v>
      </c>
      <c r="C6" s="8">
        <v>524.86089935794007</v>
      </c>
      <c r="D6" s="8">
        <v>805.68366259533479</v>
      </c>
      <c r="E6" s="8">
        <v>152.86205741638562</v>
      </c>
      <c r="F6" s="8">
        <v>390.72947578688127</v>
      </c>
      <c r="G6" s="8">
        <v>1174.4845087728891</v>
      </c>
      <c r="H6" s="8">
        <v>488.77463152299998</v>
      </c>
      <c r="I6" s="8">
        <v>1516.3387565428095</v>
      </c>
      <c r="J6" s="8">
        <v>608.16760953407072</v>
      </c>
      <c r="K6" s="8">
        <v>710.45291257288159</v>
      </c>
      <c r="L6" s="2"/>
      <c r="M6" s="2"/>
      <c r="N6" s="2"/>
    </row>
    <row r="7" spans="1:14" ht="15.75" thickBot="1" x14ac:dyDescent="0.3">
      <c r="A7" s="1" t="s">
        <v>61</v>
      </c>
      <c r="B7" s="8">
        <v>6677.9774756128691</v>
      </c>
      <c r="C7" s="8">
        <v>595.92889033466315</v>
      </c>
      <c r="D7" s="8">
        <v>854.1389241763269</v>
      </c>
      <c r="E7" s="8">
        <v>161.62097514096047</v>
      </c>
      <c r="F7" s="8">
        <v>420.97794396961342</v>
      </c>
      <c r="G7" s="8">
        <v>1246.8033191993866</v>
      </c>
      <c r="H7" s="8">
        <v>510.32312123110466</v>
      </c>
      <c r="I7" s="8">
        <v>1612.0546116271296</v>
      </c>
      <c r="J7" s="8">
        <v>604.99006770337371</v>
      </c>
      <c r="K7" s="8">
        <v>671.13962223031388</v>
      </c>
      <c r="L7" s="2"/>
      <c r="M7" s="2"/>
      <c r="N7" s="2"/>
    </row>
    <row r="8" spans="1:14" ht="15.75" thickBot="1" x14ac:dyDescent="0.3">
      <c r="A8" s="1" t="s">
        <v>62</v>
      </c>
      <c r="B8" s="8">
        <v>7069.622308795696</v>
      </c>
      <c r="C8" s="8">
        <v>650.85201302505584</v>
      </c>
      <c r="D8" s="8">
        <v>842.19611889058262</v>
      </c>
      <c r="E8" s="8">
        <v>164.38146996290064</v>
      </c>
      <c r="F8" s="8">
        <v>444.46277972798873</v>
      </c>
      <c r="G8" s="8">
        <v>1271.5787194700711</v>
      </c>
      <c r="H8" s="8">
        <v>546.80367957771273</v>
      </c>
      <c r="I8" s="8">
        <v>1816.8777125111596</v>
      </c>
      <c r="J8" s="8">
        <v>630.88734030372905</v>
      </c>
      <c r="K8" s="8">
        <v>701.58247532647556</v>
      </c>
      <c r="L8" s="2"/>
      <c r="M8" s="2"/>
      <c r="N8" s="2"/>
    </row>
    <row r="9" spans="1:14" ht="15.75" thickBot="1" x14ac:dyDescent="0.3">
      <c r="A9" s="1" t="s">
        <v>63</v>
      </c>
      <c r="B9" s="8">
        <v>7058.0938428372519</v>
      </c>
      <c r="C9" s="8">
        <v>620.91960426812796</v>
      </c>
      <c r="D9" s="8">
        <v>832.58627738782457</v>
      </c>
      <c r="E9" s="8">
        <v>144.53264533191813</v>
      </c>
      <c r="F9" s="8">
        <v>411.87658375291539</v>
      </c>
      <c r="G9" s="8">
        <v>1287.7137247537071</v>
      </c>
      <c r="H9" s="8">
        <v>519.56222422836083</v>
      </c>
      <c r="I9" s="8">
        <v>1908.4122922427866</v>
      </c>
      <c r="J9" s="8">
        <v>621.51274396316137</v>
      </c>
      <c r="K9" s="8">
        <v>710.97774690844221</v>
      </c>
      <c r="L9" s="2"/>
      <c r="M9" s="2"/>
      <c r="N9" s="2"/>
    </row>
    <row r="10" spans="1:14" ht="15.75" thickBot="1" x14ac:dyDescent="0.3">
      <c r="A10" s="1" t="s">
        <v>64</v>
      </c>
      <c r="B10" s="8">
        <v>7390.2867143939347</v>
      </c>
      <c r="C10" s="8">
        <v>614.031168745782</v>
      </c>
      <c r="D10" s="8">
        <v>922.12242429418393</v>
      </c>
      <c r="E10" s="8">
        <v>166.36940910106068</v>
      </c>
      <c r="F10" s="8">
        <v>430.80816464008933</v>
      </c>
      <c r="G10" s="8">
        <v>1324.6046331105676</v>
      </c>
      <c r="H10" s="8">
        <v>520.04353588530694</v>
      </c>
      <c r="I10" s="8">
        <v>1982.0510198847121</v>
      </c>
      <c r="J10" s="8">
        <v>713.34899137350158</v>
      </c>
      <c r="K10" s="8">
        <v>716.90736735872099</v>
      </c>
      <c r="L10" s="2"/>
      <c r="M10" s="2"/>
      <c r="N10" s="2"/>
    </row>
    <row r="11" spans="1:14" ht="15.75" thickBot="1" x14ac:dyDescent="0.3">
      <c r="A11" s="1" t="s">
        <v>65</v>
      </c>
      <c r="B11" s="8">
        <v>7508.7814081978158</v>
      </c>
      <c r="C11" s="8">
        <v>651.14888490156216</v>
      </c>
      <c r="D11" s="8">
        <v>903.13816914648976</v>
      </c>
      <c r="E11" s="8">
        <v>165.696817715772</v>
      </c>
      <c r="F11" s="8">
        <v>432.54696125181641</v>
      </c>
      <c r="G11" s="8">
        <v>1424.026902888472</v>
      </c>
      <c r="H11" s="8">
        <v>561.94179396729976</v>
      </c>
      <c r="I11" s="8">
        <v>1985.1345665203594</v>
      </c>
      <c r="J11" s="8">
        <v>702.1721953013539</v>
      </c>
      <c r="K11" s="8">
        <v>682.97511650469391</v>
      </c>
      <c r="L11" s="2"/>
      <c r="M11" s="2"/>
      <c r="N11" s="2"/>
    </row>
    <row r="12" spans="1:14" ht="15.75" thickBot="1" x14ac:dyDescent="0.3">
      <c r="A12" s="1" t="s">
        <v>66</v>
      </c>
      <c r="B12" s="8">
        <v>7720.182062223912</v>
      </c>
      <c r="C12" s="8">
        <v>662.59023732812466</v>
      </c>
      <c r="D12" s="8">
        <v>851.93586378118607</v>
      </c>
      <c r="E12" s="8">
        <v>154.41002313613038</v>
      </c>
      <c r="F12" s="8">
        <v>457.88692111569657</v>
      </c>
      <c r="G12" s="8">
        <v>1415.2340357254545</v>
      </c>
      <c r="H12" s="8">
        <v>585.85736566766445</v>
      </c>
      <c r="I12" s="8">
        <v>2105.4979612962702</v>
      </c>
      <c r="J12" s="8">
        <v>739.56154556364345</v>
      </c>
      <c r="K12" s="8">
        <v>747.20810860974427</v>
      </c>
      <c r="L12" s="2"/>
      <c r="M12" s="2"/>
      <c r="N12" s="2"/>
    </row>
    <row r="13" spans="1:14" ht="15.75" thickBot="1" x14ac:dyDescent="0.3">
      <c r="A13" s="1" t="s">
        <v>67</v>
      </c>
      <c r="B13" s="8">
        <v>7558.6766015151779</v>
      </c>
      <c r="C13" s="8">
        <v>622.42113289703434</v>
      </c>
      <c r="D13" s="8">
        <v>848.77349125484022</v>
      </c>
      <c r="E13" s="8">
        <v>147.41870058564834</v>
      </c>
      <c r="F13" s="8">
        <v>415.02777463003645</v>
      </c>
      <c r="G13" s="8">
        <v>1402.1663938761722</v>
      </c>
      <c r="H13" s="8">
        <v>584.64308633555049</v>
      </c>
      <c r="I13" s="8">
        <v>2064.8923535133645</v>
      </c>
      <c r="J13" s="8">
        <v>764.94195187793946</v>
      </c>
      <c r="K13" s="8">
        <v>708.39171654458153</v>
      </c>
      <c r="L13" s="2"/>
      <c r="M13" s="2"/>
      <c r="N13" s="2"/>
    </row>
    <row r="14" spans="1:14" ht="15.75" thickBot="1" x14ac:dyDescent="0.3">
      <c r="A14" s="1" t="s">
        <v>68</v>
      </c>
      <c r="B14" s="8">
        <v>7780.6961161692025</v>
      </c>
      <c r="C14" s="8">
        <v>612.97478910530401</v>
      </c>
      <c r="D14" s="8">
        <v>888.70537328022829</v>
      </c>
      <c r="E14" s="8">
        <v>181.02352937620361</v>
      </c>
      <c r="F14" s="8">
        <v>433.98279588392359</v>
      </c>
      <c r="G14" s="8">
        <v>1444.1759262573198</v>
      </c>
      <c r="H14" s="8">
        <v>592.56877315053907</v>
      </c>
      <c r="I14" s="8">
        <v>2086.2219271551926</v>
      </c>
      <c r="J14" s="8">
        <v>789.88887130069907</v>
      </c>
      <c r="K14" s="8">
        <v>751.15413065978851</v>
      </c>
      <c r="L14" s="2"/>
      <c r="M14" s="2"/>
      <c r="N14" s="2"/>
    </row>
    <row r="15" spans="1:14" ht="15.75" thickBot="1" x14ac:dyDescent="0.3">
      <c r="A15" s="1" t="s">
        <v>69</v>
      </c>
      <c r="B15" s="8">
        <v>7921.4062168378759</v>
      </c>
      <c r="C15" s="8">
        <v>618.6605026330933</v>
      </c>
      <c r="D15" s="8">
        <v>930.24110512151742</v>
      </c>
      <c r="E15" s="8">
        <v>158.22563982749233</v>
      </c>
      <c r="F15" s="8">
        <v>441.88620883177299</v>
      </c>
      <c r="G15" s="8">
        <v>1493.1294416761748</v>
      </c>
      <c r="H15" s="8">
        <v>661.7839014379922</v>
      </c>
      <c r="I15" s="8">
        <v>2079.4415871532556</v>
      </c>
      <c r="J15" s="8">
        <v>752.78681912557909</v>
      </c>
      <c r="K15" s="8">
        <v>785.25101103101872</v>
      </c>
      <c r="L15" s="2"/>
      <c r="M15" s="2"/>
      <c r="N15" s="2"/>
    </row>
    <row r="16" spans="1:14" ht="15.75" thickBot="1" x14ac:dyDescent="0.3">
      <c r="A16" s="1" t="s">
        <v>70</v>
      </c>
      <c r="B16" s="8">
        <v>7759.3994774641569</v>
      </c>
      <c r="C16" s="8">
        <v>672.28633988315585</v>
      </c>
      <c r="D16" s="8">
        <v>896.21197303492033</v>
      </c>
      <c r="E16" s="8">
        <v>158.55586536265005</v>
      </c>
      <c r="F16" s="8">
        <v>413.21039593358455</v>
      </c>
      <c r="G16" s="8">
        <v>1406.9441941751425</v>
      </c>
      <c r="H16" s="8">
        <v>649.5736464237475</v>
      </c>
      <c r="I16" s="8">
        <v>2065.6248858219569</v>
      </c>
      <c r="J16" s="8">
        <v>740.98082867111759</v>
      </c>
      <c r="K16" s="8">
        <v>756.01134815784667</v>
      </c>
      <c r="L16" s="2"/>
      <c r="M16" s="2"/>
      <c r="N16" s="2"/>
    </row>
    <row r="17" spans="1:14" ht="15.75" thickBot="1" x14ac:dyDescent="0.3">
      <c r="A17" s="1" t="s">
        <v>71</v>
      </c>
      <c r="B17" s="8">
        <v>7638.2496144577635</v>
      </c>
      <c r="C17" s="8">
        <v>657.67235697641388</v>
      </c>
      <c r="D17" s="8">
        <v>882.12733187434083</v>
      </c>
      <c r="E17" s="8">
        <v>157.56010608293715</v>
      </c>
      <c r="F17" s="8">
        <v>434.21879537293466</v>
      </c>
      <c r="G17" s="8">
        <v>1372.665069314937</v>
      </c>
      <c r="H17" s="8">
        <v>633.34055750330629</v>
      </c>
      <c r="I17" s="8">
        <v>1961.0321364522772</v>
      </c>
      <c r="J17" s="8">
        <v>753.04808788432956</v>
      </c>
      <c r="K17" s="8">
        <v>786.58517299627169</v>
      </c>
      <c r="L17" s="2"/>
      <c r="M17" s="2"/>
      <c r="N17" s="2"/>
    </row>
    <row r="18" spans="1:14" ht="15.75" thickBot="1" x14ac:dyDescent="0.3">
      <c r="A18" s="1" t="s">
        <v>72</v>
      </c>
      <c r="B18" s="8">
        <v>8026.0365865075019</v>
      </c>
      <c r="C18" s="8">
        <v>671.58965754128837</v>
      </c>
      <c r="D18" s="8">
        <v>931.61158057794728</v>
      </c>
      <c r="E18" s="8">
        <v>148.35186614587209</v>
      </c>
      <c r="F18" s="8">
        <v>459.98794544716418</v>
      </c>
      <c r="G18" s="8">
        <v>1526.7078051350027</v>
      </c>
      <c r="H18" s="8">
        <v>655.72331775786029</v>
      </c>
      <c r="I18" s="8">
        <v>2020.9323041031478</v>
      </c>
      <c r="J18" s="8">
        <v>823.9089396463861</v>
      </c>
      <c r="K18" s="8">
        <v>787.22317015283386</v>
      </c>
      <c r="L18" s="2"/>
      <c r="M18" s="2"/>
      <c r="N18" s="2"/>
    </row>
    <row r="19" spans="1:14" ht="15.75" thickBot="1" x14ac:dyDescent="0.3">
      <c r="A19" s="1" t="s">
        <v>73</v>
      </c>
      <c r="B19" s="8">
        <v>7921.5896086393504</v>
      </c>
      <c r="C19" s="8">
        <v>679.67369703794634</v>
      </c>
      <c r="D19" s="8">
        <v>926.37930048821693</v>
      </c>
      <c r="E19" s="8">
        <v>169.31502531313396</v>
      </c>
      <c r="F19" s="8">
        <v>468.68274344283515</v>
      </c>
      <c r="G19" s="8">
        <v>1479.1194294688216</v>
      </c>
      <c r="H19" s="8">
        <v>652.46999381284866</v>
      </c>
      <c r="I19" s="8">
        <v>1979.1456573966109</v>
      </c>
      <c r="J19" s="8">
        <v>781.83080417814574</v>
      </c>
      <c r="K19" s="8">
        <v>784.97295750079036</v>
      </c>
      <c r="L19" s="2"/>
      <c r="M19" s="2"/>
      <c r="N19" s="2"/>
    </row>
    <row r="20" spans="1:14" ht="15.75" thickBot="1" x14ac:dyDescent="0.3">
      <c r="A20" s="1" t="s">
        <v>74</v>
      </c>
      <c r="B20" s="8">
        <v>8040.8092538224228</v>
      </c>
      <c r="C20" s="8">
        <v>746.66289011613333</v>
      </c>
      <c r="D20" s="8">
        <v>967.60710677036923</v>
      </c>
      <c r="E20" s="8">
        <v>174.72916762801518</v>
      </c>
      <c r="F20" s="8">
        <v>472.14956871934533</v>
      </c>
      <c r="G20" s="8">
        <v>1532.314576642759</v>
      </c>
      <c r="H20" s="8">
        <v>591.72818491707449</v>
      </c>
      <c r="I20" s="8">
        <v>1951.4106030122839</v>
      </c>
      <c r="J20" s="8">
        <v>850.72204139453208</v>
      </c>
      <c r="K20" s="8">
        <v>753.4851146219288</v>
      </c>
      <c r="L20" s="2"/>
      <c r="M20" s="2"/>
      <c r="N20" s="2"/>
    </row>
    <row r="21" spans="1:14" ht="15.75" thickBot="1" x14ac:dyDescent="0.3">
      <c r="A21" s="1" t="s">
        <v>75</v>
      </c>
      <c r="B21" s="8">
        <v>7865.5885678827835</v>
      </c>
      <c r="C21" s="8">
        <v>705.56008741634832</v>
      </c>
      <c r="D21" s="8">
        <v>1037.4094167071853</v>
      </c>
      <c r="E21" s="8">
        <v>161.0868981791977</v>
      </c>
      <c r="F21" s="8">
        <v>477.51820657677325</v>
      </c>
      <c r="G21" s="8">
        <v>1493.0947650704738</v>
      </c>
      <c r="H21" s="8">
        <v>582.23425254681501</v>
      </c>
      <c r="I21" s="8">
        <v>1901.3144245855769</v>
      </c>
      <c r="J21" s="8">
        <v>814.92132756875299</v>
      </c>
      <c r="K21" s="8">
        <v>692.44918923160367</v>
      </c>
      <c r="L21" s="2"/>
      <c r="M21" s="2"/>
      <c r="N21" s="2"/>
    </row>
    <row r="22" spans="1:14" ht="15.75" thickBot="1" x14ac:dyDescent="0.3">
      <c r="A22" s="1" t="s">
        <v>76</v>
      </c>
      <c r="B22" s="8">
        <v>8232.0756414172884</v>
      </c>
      <c r="C22" s="8">
        <v>712.08515749612116</v>
      </c>
      <c r="D22" s="8">
        <v>1065.166689384904</v>
      </c>
      <c r="E22" s="8">
        <v>162.34062977549624</v>
      </c>
      <c r="F22" s="8">
        <v>476.17136772462794</v>
      </c>
      <c r="G22" s="8">
        <v>1493.8970095337691</v>
      </c>
      <c r="H22" s="8">
        <v>604.30187080726125</v>
      </c>
      <c r="I22" s="8">
        <v>2092.7393616418062</v>
      </c>
      <c r="J22" s="8">
        <v>820.17777323554049</v>
      </c>
      <c r="K22" s="8">
        <v>805.1957818177458</v>
      </c>
      <c r="L22" s="2"/>
      <c r="M22" s="2"/>
      <c r="N22" s="2"/>
    </row>
    <row r="23" spans="1:14" ht="15.75" thickBot="1" x14ac:dyDescent="0.3">
      <c r="A23" s="1" t="s">
        <v>77</v>
      </c>
      <c r="B23" s="8">
        <v>8289.0175194576368</v>
      </c>
      <c r="C23" s="8">
        <v>746.21436524015712</v>
      </c>
      <c r="D23" s="8">
        <v>1039.0467487367839</v>
      </c>
      <c r="E23" s="8">
        <v>171.69273321810124</v>
      </c>
      <c r="F23" s="8">
        <v>484.06299078206729</v>
      </c>
      <c r="G23" s="8">
        <v>1577.0431635929956</v>
      </c>
      <c r="H23" s="8">
        <v>642.38580681569204</v>
      </c>
      <c r="I23" s="8">
        <v>2038.2155242874874</v>
      </c>
      <c r="J23" s="8">
        <v>801.14071383386795</v>
      </c>
      <c r="K23" s="8">
        <v>789.21547295050391</v>
      </c>
      <c r="L23" s="2"/>
      <c r="M23" s="2"/>
      <c r="N23" s="2"/>
    </row>
    <row r="24" spans="1:14" ht="15.75" thickBot="1" x14ac:dyDescent="0.3">
      <c r="A24" s="1" t="s">
        <v>78</v>
      </c>
      <c r="B24" s="8">
        <v>8074.7509322951528</v>
      </c>
      <c r="C24" s="8">
        <v>724.06431953939102</v>
      </c>
      <c r="D24" s="8">
        <v>1023.328232658239</v>
      </c>
      <c r="E24" s="8">
        <v>177.07720778867252</v>
      </c>
      <c r="F24" s="8">
        <v>508.43197908704292</v>
      </c>
      <c r="G24" s="8">
        <v>1522.4038680363096</v>
      </c>
      <c r="H24" s="8">
        <v>631.76277673174422</v>
      </c>
      <c r="I24" s="8">
        <v>1976.3572262456157</v>
      </c>
      <c r="J24" s="8">
        <v>773.23931578750432</v>
      </c>
      <c r="K24" s="8">
        <v>738.08600642064664</v>
      </c>
      <c r="L24" s="2"/>
      <c r="M24" s="2"/>
      <c r="N24" s="2"/>
    </row>
    <row r="25" spans="1:14" ht="15.75" thickBot="1" x14ac:dyDescent="0.3">
      <c r="A25" s="1" t="s">
        <v>79</v>
      </c>
      <c r="B25" s="8">
        <v>7806.6049091369659</v>
      </c>
      <c r="C25" s="8">
        <v>632.7028713313465</v>
      </c>
      <c r="D25" s="8">
        <v>1015.1561524842892</v>
      </c>
      <c r="E25" s="8">
        <v>175.75125980008281</v>
      </c>
      <c r="F25" s="8">
        <v>516.76798536594902</v>
      </c>
      <c r="G25" s="8">
        <v>1433.3484852137199</v>
      </c>
      <c r="H25" s="8">
        <v>635.4002350811794</v>
      </c>
      <c r="I25" s="8">
        <v>1963.6094638455377</v>
      </c>
      <c r="J25" s="8">
        <v>773.42317233486688</v>
      </c>
      <c r="K25" s="8">
        <v>660.44528368002864</v>
      </c>
      <c r="L25" s="2"/>
      <c r="M25" s="2"/>
      <c r="N25" s="2"/>
    </row>
    <row r="26" spans="1:14" ht="15.75" thickBot="1" x14ac:dyDescent="0.3">
      <c r="A26" s="1" t="s">
        <v>80</v>
      </c>
      <c r="B26" s="8">
        <v>8157.3430870545035</v>
      </c>
      <c r="C26" s="8">
        <v>653.48510065295261</v>
      </c>
      <c r="D26" s="8">
        <v>1053.0882781506086</v>
      </c>
      <c r="E26" s="8">
        <v>203.70905114658302</v>
      </c>
      <c r="F26" s="8">
        <v>513.78468705538785</v>
      </c>
      <c r="G26" s="8">
        <v>1509.7078411126358</v>
      </c>
      <c r="H26" s="8">
        <v>645.18282325040354</v>
      </c>
      <c r="I26" s="8">
        <v>2034.5748687603184</v>
      </c>
      <c r="J26" s="8">
        <v>811.8516405329857</v>
      </c>
      <c r="K26" s="8">
        <v>731.95879639260204</v>
      </c>
      <c r="L26" s="2"/>
      <c r="M26" s="2"/>
      <c r="N26" s="2"/>
    </row>
    <row r="27" spans="1:14" ht="15.75" thickBot="1" x14ac:dyDescent="0.3">
      <c r="A27" s="1" t="s">
        <v>81</v>
      </c>
      <c r="B27" s="8">
        <v>8331.6471315973176</v>
      </c>
      <c r="C27" s="8">
        <v>744.71720857437026</v>
      </c>
      <c r="D27" s="8">
        <v>1081.813765013278</v>
      </c>
      <c r="E27" s="8">
        <v>212.1687026769454</v>
      </c>
      <c r="F27" s="8">
        <v>522.56572960182314</v>
      </c>
      <c r="G27" s="8">
        <v>1633.3226149992295</v>
      </c>
      <c r="H27" s="8">
        <v>643.16502828256262</v>
      </c>
      <c r="I27" s="8">
        <v>1958.6873872807198</v>
      </c>
      <c r="J27" s="8">
        <v>824.39665495672625</v>
      </c>
      <c r="K27" s="8">
        <v>710.81004021160095</v>
      </c>
      <c r="L27" s="2"/>
      <c r="M27" s="2"/>
      <c r="N27" s="2"/>
    </row>
    <row r="28" spans="1:14" ht="15.75" thickBot="1" x14ac:dyDescent="0.3">
      <c r="A28" s="1" t="s">
        <v>82</v>
      </c>
      <c r="B28" s="8">
        <v>8435.8057535142343</v>
      </c>
      <c r="C28" s="8">
        <v>746.56756738346428</v>
      </c>
      <c r="D28" s="8">
        <v>1037.4931753905371</v>
      </c>
      <c r="E28" s="8">
        <v>197.68172576307902</v>
      </c>
      <c r="F28" s="8">
        <v>521.676682573736</v>
      </c>
      <c r="G28" s="8">
        <v>1668.774210536865</v>
      </c>
      <c r="H28" s="8">
        <v>662.20206408640593</v>
      </c>
      <c r="I28" s="8">
        <v>2027.8635913100884</v>
      </c>
      <c r="J28" s="8">
        <v>821.35981601942603</v>
      </c>
      <c r="K28" s="8">
        <v>752.186920450608</v>
      </c>
      <c r="L28" s="2"/>
      <c r="M28" s="2"/>
      <c r="N28" s="2"/>
    </row>
    <row r="29" spans="1:14" ht="15.75" thickBot="1" x14ac:dyDescent="0.3">
      <c r="A29" s="1" t="s">
        <v>83</v>
      </c>
      <c r="B29" s="8">
        <v>8096.3966166005321</v>
      </c>
      <c r="C29" s="8">
        <v>705.42412640150974</v>
      </c>
      <c r="D29" s="8">
        <v>961.86865587232319</v>
      </c>
      <c r="E29" s="8">
        <v>200.05961434399578</v>
      </c>
      <c r="F29" s="8">
        <v>504.78931722521224</v>
      </c>
      <c r="G29" s="8">
        <v>1538.5956558902899</v>
      </c>
      <c r="H29" s="8">
        <v>632.92156734878711</v>
      </c>
      <c r="I29" s="8">
        <v>2048.9094613969651</v>
      </c>
      <c r="J29" s="8">
        <v>773.53161150957988</v>
      </c>
      <c r="K29" s="8">
        <v>730.2966066118621</v>
      </c>
      <c r="L29" s="2"/>
      <c r="M29" s="2"/>
      <c r="N29" s="2"/>
    </row>
    <row r="30" spans="1:14" ht="15.75" thickBot="1" x14ac:dyDescent="0.3">
      <c r="A30" s="1" t="s">
        <v>84</v>
      </c>
      <c r="B30" s="8">
        <v>8735.6844628271519</v>
      </c>
      <c r="C30" s="8">
        <v>688.50445782994086</v>
      </c>
      <c r="D30" s="8">
        <v>1034.5438609591076</v>
      </c>
      <c r="E30" s="8">
        <v>227.76087309082598</v>
      </c>
      <c r="F30" s="8">
        <v>500.40647354816366</v>
      </c>
      <c r="G30" s="8">
        <v>1574.335007409353</v>
      </c>
      <c r="H30" s="8">
        <v>694.06863287709791</v>
      </c>
      <c r="I30" s="8">
        <v>2393.097930686456</v>
      </c>
      <c r="J30" s="8">
        <v>791.35601498505935</v>
      </c>
      <c r="K30" s="8">
        <v>831.6112114411635</v>
      </c>
      <c r="L30" s="2"/>
      <c r="M30" s="2"/>
      <c r="N30" s="2"/>
    </row>
    <row r="31" spans="1:14" ht="15.75" thickBot="1" x14ac:dyDescent="0.3">
      <c r="A31" s="1" t="s">
        <v>85</v>
      </c>
      <c r="B31" s="8">
        <v>8377.9394011199838</v>
      </c>
      <c r="C31" s="8">
        <v>715.5477064357658</v>
      </c>
      <c r="D31" s="8">
        <v>1011.3842330634807</v>
      </c>
      <c r="E31" s="8">
        <v>207.23525339561613</v>
      </c>
      <c r="F31" s="8">
        <v>508.02609394181724</v>
      </c>
      <c r="G31" s="8">
        <v>1458.2885840011213</v>
      </c>
      <c r="H31" s="8">
        <v>627.90583617478489</v>
      </c>
      <c r="I31" s="8">
        <v>2263.4945938296278</v>
      </c>
      <c r="J31" s="8">
        <v>757.49565735343458</v>
      </c>
      <c r="K31" s="8">
        <v>828.56144292433032</v>
      </c>
      <c r="L31" s="2"/>
      <c r="M31" s="2"/>
      <c r="N31" s="2"/>
    </row>
    <row r="32" spans="1:14" ht="15.75" thickBot="1" x14ac:dyDescent="0.3">
      <c r="A32" s="1" t="s">
        <v>86</v>
      </c>
      <c r="B32" s="8">
        <v>8304.119571359477</v>
      </c>
      <c r="C32" s="8">
        <v>696.90556329400033</v>
      </c>
      <c r="D32" s="8">
        <v>1014.8570042578309</v>
      </c>
      <c r="E32" s="8">
        <v>222.59107965733409</v>
      </c>
      <c r="F32" s="8">
        <v>481.5781471526318</v>
      </c>
      <c r="G32" s="8">
        <v>1423.6138624001467</v>
      </c>
      <c r="H32" s="8">
        <v>632.18501102208575</v>
      </c>
      <c r="I32" s="8">
        <v>2295.6827450868095</v>
      </c>
      <c r="J32" s="8">
        <v>756.36102056076857</v>
      </c>
      <c r="K32" s="8">
        <v>780.34513792788175</v>
      </c>
      <c r="L32" s="2"/>
      <c r="M32" s="2"/>
      <c r="N32" s="2"/>
    </row>
    <row r="33" spans="1:14" ht="15.75" thickBot="1" x14ac:dyDescent="0.3">
      <c r="A33" s="1" t="s">
        <v>87</v>
      </c>
      <c r="B33" s="10">
        <v>8186.7559147755974</v>
      </c>
      <c r="C33" s="10">
        <v>672.52101847178824</v>
      </c>
      <c r="D33" s="8">
        <v>953.06573452047519</v>
      </c>
      <c r="E33" s="10">
        <v>198.36720211061152</v>
      </c>
      <c r="F33" s="10">
        <v>470.34409124420694</v>
      </c>
      <c r="G33" s="8">
        <v>1473.0945890864302</v>
      </c>
      <c r="H33" s="10">
        <v>618.09674032265355</v>
      </c>
      <c r="I33" s="10">
        <v>2204.6821257446672</v>
      </c>
      <c r="J33" s="10">
        <v>774.18187179236861</v>
      </c>
      <c r="K33" s="10">
        <v>822.40254148240297</v>
      </c>
      <c r="L33" s="2"/>
      <c r="M33" s="2"/>
      <c r="N33" s="2"/>
    </row>
    <row r="34" spans="1:14" ht="15.75" thickBot="1" x14ac:dyDescent="0.3">
      <c r="A34" s="1" t="s">
        <v>88</v>
      </c>
      <c r="B34" s="8">
        <v>8927.2583034158033</v>
      </c>
      <c r="C34" s="8">
        <v>702.10492262885009</v>
      </c>
      <c r="D34" s="8">
        <v>1097.876514471521</v>
      </c>
      <c r="E34" s="8">
        <v>197.24229270926955</v>
      </c>
      <c r="F34" s="8">
        <v>513.96436906114536</v>
      </c>
      <c r="G34" s="8">
        <v>1610.6445239619593</v>
      </c>
      <c r="H34" s="8">
        <v>698.05556850326604</v>
      </c>
      <c r="I34" s="8">
        <v>2441.0844985078111</v>
      </c>
      <c r="J34" s="8">
        <v>812.44174148659499</v>
      </c>
      <c r="K34" s="8">
        <v>853.84387208539908</v>
      </c>
      <c r="L34" s="2"/>
      <c r="M34" s="2"/>
      <c r="N34" s="2"/>
    </row>
    <row r="35" spans="1:14" ht="15.75" thickBot="1" x14ac:dyDescent="0.3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2"/>
      <c r="M35" s="2"/>
      <c r="N35" s="2"/>
    </row>
    <row r="36" spans="1:14" ht="15.75" thickBot="1" x14ac:dyDescent="0.3">
      <c r="A36" s="19" t="s">
        <v>104</v>
      </c>
      <c r="B36" s="21"/>
      <c r="C36" s="20">
        <f>CORREL($B2:$B34,C2:C34)</f>
        <v>0.8921545362599187</v>
      </c>
      <c r="D36" s="20">
        <f t="shared" ref="D36:J36" si="0">CORREL($B2:$B34,D2:D34)</f>
        <v>0.90209824349869283</v>
      </c>
      <c r="E36" s="20">
        <f t="shared" si="0"/>
        <v>0.72124245468726111</v>
      </c>
      <c r="F36" s="20">
        <f t="shared" si="0"/>
        <v>0.88833993365363506</v>
      </c>
      <c r="G36" s="20">
        <f t="shared" si="0"/>
        <v>0.95646764185062638</v>
      </c>
      <c r="H36" s="20">
        <f t="shared" si="0"/>
        <v>0.93636805515638533</v>
      </c>
      <c r="I36" s="20">
        <f t="shared" si="0"/>
        <v>0.91803905492667293</v>
      </c>
      <c r="J36" s="20">
        <f t="shared" si="0"/>
        <v>0.93044617722680045</v>
      </c>
      <c r="K36" s="20">
        <f>CORREL($B2:$B34,K2:K34)</f>
        <v>0.75765339823734668</v>
      </c>
      <c r="L36" s="2"/>
      <c r="M36" s="2"/>
      <c r="N36" s="2"/>
    </row>
    <row r="37" spans="1:14" ht="15.75" thickBot="1" x14ac:dyDescent="0.3"/>
    <row r="38" spans="1:14" ht="21.75" thickBot="1" x14ac:dyDescent="0.4">
      <c r="A38" s="28" t="s">
        <v>100</v>
      </c>
      <c r="B38" s="29" t="s">
        <v>33</v>
      </c>
      <c r="C38" s="29" t="s">
        <v>35</v>
      </c>
      <c r="D38" s="29" t="s">
        <v>37</v>
      </c>
      <c r="E38" s="29" t="s">
        <v>38</v>
      </c>
      <c r="F38" s="29" t="s">
        <v>39</v>
      </c>
      <c r="G38" s="29" t="s">
        <v>40</v>
      </c>
      <c r="H38" s="29" t="s">
        <v>41</v>
      </c>
      <c r="I38" s="29" t="s">
        <v>42</v>
      </c>
      <c r="J38" s="29" t="s">
        <v>44</v>
      </c>
      <c r="K38" s="29" t="s">
        <v>45</v>
      </c>
    </row>
    <row r="39" spans="1:14" ht="15.75" thickBot="1" x14ac:dyDescent="0.3">
      <c r="A39" s="1" t="s">
        <v>56</v>
      </c>
      <c r="B39" s="8">
        <v>6452.8189356356279</v>
      </c>
      <c r="C39" s="11">
        <f>C2/$B2*100</f>
        <v>8.5787731672797616</v>
      </c>
      <c r="D39" s="11">
        <f t="shared" ref="D39:K39" si="1">D2/$B2*100</f>
        <v>12.98067359026385</v>
      </c>
      <c r="E39" s="11">
        <f t="shared" si="1"/>
        <v>2.4751052614607763</v>
      </c>
      <c r="F39" s="11">
        <f t="shared" si="1"/>
        <v>5.8714056170533571</v>
      </c>
      <c r="G39" s="11">
        <f t="shared" si="1"/>
        <v>17.832023867820492</v>
      </c>
      <c r="H39" s="11">
        <f t="shared" si="1"/>
        <v>7.4469452140509205</v>
      </c>
      <c r="I39" s="11">
        <f t="shared" si="1"/>
        <v>26.071235624192756</v>
      </c>
      <c r="J39" s="11">
        <f t="shared" si="1"/>
        <v>8.3572807252981516</v>
      </c>
      <c r="K39" s="11">
        <f t="shared" si="1"/>
        <v>10.386556932579383</v>
      </c>
    </row>
    <row r="40" spans="1:14" ht="15.75" thickBot="1" x14ac:dyDescent="0.3">
      <c r="A40" s="1" t="s">
        <v>57</v>
      </c>
      <c r="B40" s="8">
        <v>6108.5019138769967</v>
      </c>
      <c r="C40" s="11">
        <f t="shared" ref="C40:K40" si="2">C3/$B3*100</f>
        <v>8.8131031419223191</v>
      </c>
      <c r="D40" s="11">
        <f t="shared" si="2"/>
        <v>11.825636592324312</v>
      </c>
      <c r="E40" s="11">
        <f t="shared" si="2"/>
        <v>2.5210479028405159</v>
      </c>
      <c r="F40" s="11">
        <f t="shared" si="2"/>
        <v>6.4516181482095787</v>
      </c>
      <c r="G40" s="11">
        <f t="shared" si="2"/>
        <v>17.832695691503258</v>
      </c>
      <c r="H40" s="11">
        <f t="shared" si="2"/>
        <v>7.7622198387362937</v>
      </c>
      <c r="I40" s="11">
        <f t="shared" si="2"/>
        <v>25.152683186416098</v>
      </c>
      <c r="J40" s="11">
        <f t="shared" si="2"/>
        <v>8.7807586035165013</v>
      </c>
      <c r="K40" s="11">
        <f t="shared" si="2"/>
        <v>10.860236894530935</v>
      </c>
    </row>
    <row r="41" spans="1:14" ht="15.75" thickBot="1" x14ac:dyDescent="0.3">
      <c r="A41" s="1" t="s">
        <v>58</v>
      </c>
      <c r="B41" s="8">
        <v>6093.6959762621318</v>
      </c>
      <c r="C41" s="11">
        <f t="shared" ref="C41:K41" si="3">C4/$B4*100</f>
        <v>8.7060663103171017</v>
      </c>
      <c r="D41" s="11">
        <f t="shared" si="3"/>
        <v>12.381473366734433</v>
      </c>
      <c r="E41" s="11">
        <f t="shared" si="3"/>
        <v>2.4361377422647901</v>
      </c>
      <c r="F41" s="11">
        <f t="shared" si="3"/>
        <v>5.9837774877684007</v>
      </c>
      <c r="G41" s="11">
        <f t="shared" si="3"/>
        <v>18.110478181858021</v>
      </c>
      <c r="H41" s="11">
        <f t="shared" si="3"/>
        <v>7.7569294494002765</v>
      </c>
      <c r="I41" s="11">
        <f t="shared" si="3"/>
        <v>25.399248715365975</v>
      </c>
      <c r="J41" s="11">
        <f t="shared" si="3"/>
        <v>8.4914387178054849</v>
      </c>
      <c r="K41" s="11">
        <f t="shared" si="3"/>
        <v>10.734450028485783</v>
      </c>
    </row>
    <row r="42" spans="1:14" ht="15.75" thickBot="1" x14ac:dyDescent="0.3">
      <c r="A42" s="1" t="s">
        <v>59</v>
      </c>
      <c r="B42" s="8">
        <v>5945.2982005080657</v>
      </c>
      <c r="C42" s="11">
        <f t="shared" ref="C42:K42" si="4">C5/$B5*100</f>
        <v>8.245538871132192</v>
      </c>
      <c r="D42" s="11">
        <f t="shared" si="4"/>
        <v>12.591548318143705</v>
      </c>
      <c r="E42" s="11">
        <f t="shared" si="4"/>
        <v>2.0610205363799667</v>
      </c>
      <c r="F42" s="11">
        <f t="shared" si="4"/>
        <v>5.9145602352010416</v>
      </c>
      <c r="G42" s="11">
        <f t="shared" si="4"/>
        <v>18.57061635690529</v>
      </c>
      <c r="H42" s="11">
        <f t="shared" si="4"/>
        <v>7.7175594441007744</v>
      </c>
      <c r="I42" s="11">
        <f t="shared" si="4"/>
        <v>24.3319429796626</v>
      </c>
      <c r="J42" s="11">
        <f t="shared" si="4"/>
        <v>8.9841281076428299</v>
      </c>
      <c r="K42" s="11">
        <f t="shared" si="4"/>
        <v>11.583085150830923</v>
      </c>
    </row>
    <row r="43" spans="1:14" ht="15.75" thickBot="1" x14ac:dyDescent="0.3">
      <c r="A43" s="1" t="s">
        <v>60</v>
      </c>
      <c r="B43" s="8">
        <v>6372.3545141022068</v>
      </c>
      <c r="C43" s="11">
        <f t="shared" ref="C43:K43" si="5">C6/$B6*100</f>
        <v>8.2365301270732445</v>
      </c>
      <c r="D43" s="11">
        <f t="shared" si="5"/>
        <v>12.643421843720926</v>
      </c>
      <c r="E43" s="11">
        <f t="shared" si="5"/>
        <v>2.3988316575623254</v>
      </c>
      <c r="F43" s="11">
        <f t="shared" si="5"/>
        <v>6.131634310711771</v>
      </c>
      <c r="G43" s="11">
        <f t="shared" si="5"/>
        <v>18.430934847923488</v>
      </c>
      <c r="H43" s="11">
        <f t="shared" si="5"/>
        <v>7.6702360240838363</v>
      </c>
      <c r="I43" s="11">
        <f t="shared" si="5"/>
        <v>23.795580631728942</v>
      </c>
      <c r="J43" s="11">
        <f t="shared" si="5"/>
        <v>9.5438445583681517</v>
      </c>
      <c r="K43" s="11">
        <f t="shared" si="5"/>
        <v>11.148985998827097</v>
      </c>
    </row>
    <row r="44" spans="1:14" ht="15.75" thickBot="1" x14ac:dyDescent="0.3">
      <c r="A44" s="1" t="s">
        <v>61</v>
      </c>
      <c r="B44" s="8">
        <v>6677.9774756128691</v>
      </c>
      <c r="C44" s="11">
        <f t="shared" ref="C44:K44" si="6">C7/$B7*100</f>
        <v>8.923793057268016</v>
      </c>
      <c r="D44" s="11">
        <f t="shared" si="6"/>
        <v>12.790383425154314</v>
      </c>
      <c r="E44" s="11">
        <f t="shared" si="6"/>
        <v>2.420208449806545</v>
      </c>
      <c r="F44" s="11">
        <f t="shared" si="6"/>
        <v>6.3039737032203504</v>
      </c>
      <c r="G44" s="11">
        <f t="shared" si="6"/>
        <v>18.670373234299682</v>
      </c>
      <c r="H44" s="11">
        <f t="shared" si="6"/>
        <v>7.641881439324111</v>
      </c>
      <c r="I44" s="11">
        <f t="shared" si="6"/>
        <v>24.139862967704662</v>
      </c>
      <c r="J44" s="11">
        <f t="shared" si="6"/>
        <v>9.0594805075746514</v>
      </c>
      <c r="K44" s="11">
        <f t="shared" si="6"/>
        <v>10.050043215647717</v>
      </c>
    </row>
    <row r="45" spans="1:14" ht="15.75" thickBot="1" x14ac:dyDescent="0.3">
      <c r="A45" s="1" t="s">
        <v>62</v>
      </c>
      <c r="B45" s="8">
        <v>7069.622308795696</v>
      </c>
      <c r="C45" s="11">
        <f t="shared" ref="C45:K45" si="7">C8/$B8*100</f>
        <v>9.2063194410724893</v>
      </c>
      <c r="D45" s="11">
        <f t="shared" si="7"/>
        <v>11.912887027115456</v>
      </c>
      <c r="E45" s="11">
        <f t="shared" si="7"/>
        <v>2.3251803672508053</v>
      </c>
      <c r="F45" s="11">
        <f t="shared" si="7"/>
        <v>6.2869381179671908</v>
      </c>
      <c r="G45" s="11">
        <f t="shared" si="7"/>
        <v>17.986515600529774</v>
      </c>
      <c r="H45" s="11">
        <f t="shared" si="7"/>
        <v>7.734552932161666</v>
      </c>
      <c r="I45" s="11">
        <f t="shared" si="7"/>
        <v>25.699784700671842</v>
      </c>
      <c r="J45" s="11">
        <f t="shared" si="7"/>
        <v>8.9239186019712573</v>
      </c>
      <c r="K45" s="11">
        <f t="shared" si="7"/>
        <v>9.9239032112592387</v>
      </c>
    </row>
    <row r="46" spans="1:14" ht="15.75" thickBot="1" x14ac:dyDescent="0.3">
      <c r="A46" s="1" t="s">
        <v>63</v>
      </c>
      <c r="B46" s="8">
        <v>7058.0938428372519</v>
      </c>
      <c r="C46" s="11">
        <f t="shared" ref="C46:K46" si="8">C9/$B9*100</f>
        <v>8.7972704542353792</v>
      </c>
      <c r="D46" s="11">
        <f t="shared" si="8"/>
        <v>11.796191662041389</v>
      </c>
      <c r="E46" s="11">
        <f t="shared" si="8"/>
        <v>2.0477574901982045</v>
      </c>
      <c r="F46" s="11">
        <f t="shared" si="8"/>
        <v>5.8355215009063546</v>
      </c>
      <c r="G46" s="11">
        <f t="shared" si="8"/>
        <v>18.244497075658952</v>
      </c>
      <c r="H46" s="11">
        <f t="shared" si="8"/>
        <v>7.3612257898161388</v>
      </c>
      <c r="I46" s="11">
        <f t="shared" si="8"/>
        <v>27.038635851795824</v>
      </c>
      <c r="J46" s="11">
        <f t="shared" si="8"/>
        <v>8.8056741352892267</v>
      </c>
      <c r="K46" s="11">
        <f t="shared" si="8"/>
        <v>10.073226040058422</v>
      </c>
    </row>
    <row r="47" spans="1:14" ht="15.75" thickBot="1" x14ac:dyDescent="0.3">
      <c r="A47" s="1" t="s">
        <v>64</v>
      </c>
      <c r="B47" s="8">
        <v>7390.2867143939347</v>
      </c>
      <c r="C47" s="11">
        <f t="shared" ref="C47:K47" si="9">C10/$B10*100</f>
        <v>8.3086244482212575</v>
      </c>
      <c r="D47" s="11">
        <f t="shared" si="9"/>
        <v>12.477491874546381</v>
      </c>
      <c r="E47" s="11">
        <f t="shared" si="9"/>
        <v>2.2511901842323092</v>
      </c>
      <c r="F47" s="11">
        <f t="shared" si="9"/>
        <v>5.8293836394873777</v>
      </c>
      <c r="G47" s="11">
        <f t="shared" si="9"/>
        <v>17.923589223279496</v>
      </c>
      <c r="H47" s="11">
        <f t="shared" si="9"/>
        <v>7.0368519650587711</v>
      </c>
      <c r="I47" s="11">
        <f t="shared" si="9"/>
        <v>26.81967691489297</v>
      </c>
      <c r="J47" s="11">
        <f t="shared" si="9"/>
        <v>9.6525211935840591</v>
      </c>
      <c r="K47" s="11">
        <f t="shared" si="9"/>
        <v>9.7006705566972489</v>
      </c>
    </row>
    <row r="48" spans="1:14" ht="15.75" thickBot="1" x14ac:dyDescent="0.3">
      <c r="A48" s="1" t="s">
        <v>65</v>
      </c>
      <c r="B48" s="8">
        <v>7508.7814081978158</v>
      </c>
      <c r="C48" s="11">
        <f t="shared" ref="C48:K48" si="10">C11/$B11*100</f>
        <v>8.6718316795140868</v>
      </c>
      <c r="D48" s="11">
        <f t="shared" si="10"/>
        <v>12.027759499836767</v>
      </c>
      <c r="E48" s="11">
        <f t="shared" si="10"/>
        <v>2.2067071700192287</v>
      </c>
      <c r="F48" s="11">
        <f t="shared" si="10"/>
        <v>5.7605480535040918</v>
      </c>
      <c r="G48" s="11">
        <f t="shared" si="10"/>
        <v>18.964820328019815</v>
      </c>
      <c r="H48" s="11">
        <f t="shared" si="10"/>
        <v>7.483794818607878</v>
      </c>
      <c r="I48" s="11">
        <f t="shared" si="10"/>
        <v>26.437506415529171</v>
      </c>
      <c r="J48" s="11">
        <f t="shared" si="10"/>
        <v>9.3513468714743482</v>
      </c>
      <c r="K48" s="11">
        <f t="shared" si="10"/>
        <v>9.0956851634946574</v>
      </c>
    </row>
    <row r="49" spans="1:11" ht="15.75" thickBot="1" x14ac:dyDescent="0.3">
      <c r="A49" s="1" t="s">
        <v>66</v>
      </c>
      <c r="B49" s="8">
        <v>7720.182062223912</v>
      </c>
      <c r="C49" s="11">
        <f t="shared" ref="C49:K49" si="11">C12/$B12*100</f>
        <v>8.5825726904846569</v>
      </c>
      <c r="D49" s="11">
        <f t="shared" si="11"/>
        <v>11.035178405310475</v>
      </c>
      <c r="E49" s="11">
        <f t="shared" si="11"/>
        <v>2.0000826650408072</v>
      </c>
      <c r="F49" s="11">
        <f t="shared" si="11"/>
        <v>5.931037861868707</v>
      </c>
      <c r="G49" s="11">
        <f t="shared" si="11"/>
        <v>18.331614776941873</v>
      </c>
      <c r="H49" s="11">
        <f t="shared" si="11"/>
        <v>7.5886470156495207</v>
      </c>
      <c r="I49" s="11">
        <f t="shared" si="11"/>
        <v>27.272646478103269</v>
      </c>
      <c r="J49" s="11">
        <f t="shared" si="11"/>
        <v>9.5795868491552376</v>
      </c>
      <c r="K49" s="11">
        <f t="shared" si="11"/>
        <v>9.6786332574454867</v>
      </c>
    </row>
    <row r="50" spans="1:11" ht="15.75" thickBot="1" x14ac:dyDescent="0.3">
      <c r="A50" s="1" t="s">
        <v>67</v>
      </c>
      <c r="B50" s="8">
        <v>7558.6766015151779</v>
      </c>
      <c r="C50" s="11">
        <f t="shared" ref="C50:K50" si="12">C13/$B13*100</f>
        <v>8.2345252444358668</v>
      </c>
      <c r="D50" s="11">
        <f t="shared" si="12"/>
        <v>11.229128272066818</v>
      </c>
      <c r="E50" s="11">
        <f t="shared" si="12"/>
        <v>1.9503242215191143</v>
      </c>
      <c r="F50" s="11">
        <f t="shared" si="12"/>
        <v>5.4907465487654532</v>
      </c>
      <c r="G50" s="11">
        <f t="shared" si="12"/>
        <v>18.55042182377667</v>
      </c>
      <c r="H50" s="11">
        <f t="shared" si="12"/>
        <v>7.7347281429973549</v>
      </c>
      <c r="I50" s="11">
        <f t="shared" si="12"/>
        <v>27.318173039701758</v>
      </c>
      <c r="J50" s="11">
        <f t="shared" si="12"/>
        <v>10.12005132915202</v>
      </c>
      <c r="K50" s="11">
        <f t="shared" si="12"/>
        <v>9.371901377584809</v>
      </c>
    </row>
    <row r="51" spans="1:11" ht="15.75" thickBot="1" x14ac:dyDescent="0.3">
      <c r="A51" s="1" t="s">
        <v>68</v>
      </c>
      <c r="B51" s="8">
        <v>7780.6961161692025</v>
      </c>
      <c r="C51" s="11">
        <f t="shared" ref="C51:K51" si="13">C14/$B14*100</f>
        <v>7.8781484323937319</v>
      </c>
      <c r="D51" s="11">
        <f t="shared" si="13"/>
        <v>11.421926264841444</v>
      </c>
      <c r="E51" s="11">
        <f t="shared" si="13"/>
        <v>2.3265724129749188</v>
      </c>
      <c r="F51" s="11">
        <f t="shared" si="13"/>
        <v>5.5776859731362114</v>
      </c>
      <c r="G51" s="11">
        <f t="shared" si="13"/>
        <v>18.56101182587188</v>
      </c>
      <c r="H51" s="11">
        <f t="shared" si="13"/>
        <v>7.6158837757345568</v>
      </c>
      <c r="I51" s="11">
        <f t="shared" si="13"/>
        <v>26.812792788806878</v>
      </c>
      <c r="J51" s="11">
        <f t="shared" si="13"/>
        <v>10.151904913227712</v>
      </c>
      <c r="K51" s="11">
        <f t="shared" si="13"/>
        <v>9.654073613012617</v>
      </c>
    </row>
    <row r="52" spans="1:11" ht="15.75" thickBot="1" x14ac:dyDescent="0.3">
      <c r="A52" s="1" t="s">
        <v>69</v>
      </c>
      <c r="B52" s="8">
        <v>7921.4062168378759</v>
      </c>
      <c r="C52" s="11">
        <f t="shared" ref="C52:K52" si="14">C15/$B15*100</f>
        <v>7.809983299657806</v>
      </c>
      <c r="D52" s="11">
        <f t="shared" si="14"/>
        <v>11.743383430383624</v>
      </c>
      <c r="E52" s="11">
        <f t="shared" si="14"/>
        <v>1.9974438312627525</v>
      </c>
      <c r="F52" s="11">
        <f t="shared" si="14"/>
        <v>5.5783808674335145</v>
      </c>
      <c r="G52" s="11">
        <f t="shared" si="14"/>
        <v>18.849297723204163</v>
      </c>
      <c r="H52" s="11">
        <f t="shared" si="14"/>
        <v>8.3543740003043023</v>
      </c>
      <c r="I52" s="11">
        <f t="shared" si="14"/>
        <v>26.250914676401255</v>
      </c>
      <c r="J52" s="11">
        <f t="shared" si="14"/>
        <v>9.5031967622799414</v>
      </c>
      <c r="K52" s="11">
        <f t="shared" si="14"/>
        <v>9.9130254090728975</v>
      </c>
    </row>
    <row r="53" spans="1:11" ht="15.75" thickBot="1" x14ac:dyDescent="0.3">
      <c r="A53" s="1" t="s">
        <v>70</v>
      </c>
      <c r="B53" s="8">
        <v>7759.3994774641569</v>
      </c>
      <c r="C53" s="11">
        <f t="shared" ref="C53:K53" si="15">C16/$B16*100</f>
        <v>8.66415425363388</v>
      </c>
      <c r="D53" s="11">
        <f t="shared" si="15"/>
        <v>11.550017184162435</v>
      </c>
      <c r="E53" s="11">
        <f t="shared" si="15"/>
        <v>2.0434038204006422</v>
      </c>
      <c r="F53" s="11">
        <f t="shared" si="15"/>
        <v>5.3252883439457293</v>
      </c>
      <c r="G53" s="11">
        <f t="shared" si="15"/>
        <v>18.13212734131514</v>
      </c>
      <c r="H53" s="11">
        <f t="shared" si="15"/>
        <v>8.3714422528485954</v>
      </c>
      <c r="I53" s="11">
        <f t="shared" si="15"/>
        <v>26.62093750709974</v>
      </c>
      <c r="J53" s="11">
        <f t="shared" si="15"/>
        <v>9.549461022378976</v>
      </c>
      <c r="K53" s="11">
        <f t="shared" si="15"/>
        <v>9.7431682742144137</v>
      </c>
    </row>
    <row r="54" spans="1:11" ht="15.75" thickBot="1" x14ac:dyDescent="0.3">
      <c r="A54" s="1" t="s">
        <v>71</v>
      </c>
      <c r="B54" s="8">
        <v>7638.2496144577635</v>
      </c>
      <c r="C54" s="11">
        <f t="shared" ref="C54:K54" si="16">C17/$B17*100</f>
        <v>8.6102496013165677</v>
      </c>
      <c r="D54" s="11">
        <f t="shared" si="16"/>
        <v>11.548815191960216</v>
      </c>
      <c r="E54" s="11">
        <f t="shared" si="16"/>
        <v>2.0627776524179788</v>
      </c>
      <c r="F54" s="11">
        <f t="shared" si="16"/>
        <v>5.6847945182498423</v>
      </c>
      <c r="G54" s="11">
        <f t="shared" si="16"/>
        <v>17.970937565548279</v>
      </c>
      <c r="H54" s="11">
        <f t="shared" si="16"/>
        <v>8.2916975677845386</v>
      </c>
      <c r="I54" s="11">
        <f t="shared" si="16"/>
        <v>25.673841985216271</v>
      </c>
      <c r="J54" s="11">
        <f t="shared" si="16"/>
        <v>9.8589091204737773</v>
      </c>
      <c r="K54" s="11">
        <f t="shared" si="16"/>
        <v>10.297976797032328</v>
      </c>
    </row>
    <row r="55" spans="1:11" ht="15.75" thickBot="1" x14ac:dyDescent="0.3">
      <c r="A55" s="1" t="s">
        <v>72</v>
      </c>
      <c r="B55" s="8">
        <v>8026.0365865075019</v>
      </c>
      <c r="C55" s="11">
        <f t="shared" ref="C55:K55" si="17">C18/$B18*100</f>
        <v>8.3676376291417824</v>
      </c>
      <c r="D55" s="11">
        <f t="shared" si="17"/>
        <v>11.607367727977607</v>
      </c>
      <c r="E55" s="11">
        <f t="shared" si="17"/>
        <v>1.8483826300426425</v>
      </c>
      <c r="F55" s="11">
        <f t="shared" si="17"/>
        <v>5.7311967181964487</v>
      </c>
      <c r="G55" s="11">
        <f t="shared" si="17"/>
        <v>19.021939268275172</v>
      </c>
      <c r="H55" s="11">
        <f t="shared" si="17"/>
        <v>8.1699517649868536</v>
      </c>
      <c r="I55" s="11">
        <f t="shared" si="17"/>
        <v>25.179704606636342</v>
      </c>
      <c r="J55" s="11">
        <f t="shared" si="17"/>
        <v>10.265452079192512</v>
      </c>
      <c r="K55" s="11">
        <f t="shared" si="17"/>
        <v>9.8083675755506494</v>
      </c>
    </row>
    <row r="56" spans="1:11" ht="15.75" thickBot="1" x14ac:dyDescent="0.3">
      <c r="A56" s="1" t="s">
        <v>73</v>
      </c>
      <c r="B56" s="8">
        <v>7921.5896086393504</v>
      </c>
      <c r="C56" s="11">
        <f t="shared" ref="C56:K56" si="18">C19/$B19*100</f>
        <v>8.580016519622383</v>
      </c>
      <c r="D56" s="11">
        <f t="shared" si="18"/>
        <v>11.694361185763777</v>
      </c>
      <c r="E56" s="11">
        <f t="shared" si="18"/>
        <v>2.1373869851636544</v>
      </c>
      <c r="F56" s="11">
        <f t="shared" si="18"/>
        <v>5.9165239124693594</v>
      </c>
      <c r="G56" s="11">
        <f t="shared" si="18"/>
        <v>18.672002748737221</v>
      </c>
      <c r="H56" s="11">
        <f t="shared" si="18"/>
        <v>8.2366043439218259</v>
      </c>
      <c r="I56" s="11">
        <f t="shared" si="18"/>
        <v>24.984198313405916</v>
      </c>
      <c r="J56" s="11">
        <f t="shared" si="18"/>
        <v>9.8696201495401201</v>
      </c>
      <c r="K56" s="11">
        <f t="shared" si="18"/>
        <v>9.9092858413757305</v>
      </c>
    </row>
    <row r="57" spans="1:11" ht="15.75" thickBot="1" x14ac:dyDescent="0.3">
      <c r="A57" s="1" t="s">
        <v>74</v>
      </c>
      <c r="B57" s="8">
        <v>8040.8092538224228</v>
      </c>
      <c r="C57" s="11">
        <f t="shared" ref="C57:K57" si="19">C20/$B20*100</f>
        <v>9.2859172074152401</v>
      </c>
      <c r="D57" s="11">
        <f t="shared" si="19"/>
        <v>12.033703029460503</v>
      </c>
      <c r="E57" s="11">
        <f t="shared" si="19"/>
        <v>2.1730296306301855</v>
      </c>
      <c r="F57" s="11">
        <f t="shared" si="19"/>
        <v>5.8719160449540055</v>
      </c>
      <c r="G57" s="11">
        <f t="shared" si="19"/>
        <v>19.056720888066465</v>
      </c>
      <c r="H57" s="11">
        <f t="shared" si="19"/>
        <v>7.3590625798737861</v>
      </c>
      <c r="I57" s="11">
        <f t="shared" si="19"/>
        <v>24.268833414803698</v>
      </c>
      <c r="J57" s="11">
        <f t="shared" si="19"/>
        <v>10.580054998694537</v>
      </c>
      <c r="K57" s="11">
        <f t="shared" si="19"/>
        <v>9.3707622061018121</v>
      </c>
    </row>
    <row r="58" spans="1:11" ht="15.75" thickBot="1" x14ac:dyDescent="0.3">
      <c r="A58" s="1" t="s">
        <v>75</v>
      </c>
      <c r="B58" s="8">
        <v>7865.5885678827835</v>
      </c>
      <c r="C58" s="11">
        <f t="shared" ref="C58:K58" si="20">C21/$B21*100</f>
        <v>8.9702134980379107</v>
      </c>
      <c r="D58" s="11">
        <f t="shared" si="20"/>
        <v>13.189215374717083</v>
      </c>
      <c r="E58" s="11">
        <f t="shared" si="20"/>
        <v>2.0479954778839673</v>
      </c>
      <c r="F58" s="11">
        <f t="shared" si="20"/>
        <v>6.0709786998852522</v>
      </c>
      <c r="G58" s="11">
        <f t="shared" si="20"/>
        <v>18.982619700795983</v>
      </c>
      <c r="H58" s="11">
        <f t="shared" si="20"/>
        <v>7.4022973299700272</v>
      </c>
      <c r="I58" s="11">
        <f t="shared" si="20"/>
        <v>24.172563924194197</v>
      </c>
      <c r="J58" s="11">
        <f t="shared" si="20"/>
        <v>10.360589300288167</v>
      </c>
      <c r="K58" s="11">
        <f t="shared" si="20"/>
        <v>8.8035266942266901</v>
      </c>
    </row>
    <row r="59" spans="1:11" ht="15.75" thickBot="1" x14ac:dyDescent="0.3">
      <c r="A59" s="1" t="s">
        <v>76</v>
      </c>
      <c r="B59" s="8">
        <v>8232.0756414172884</v>
      </c>
      <c r="C59" s="11">
        <f t="shared" ref="C59:K59" si="21">C22/$B22*100</f>
        <v>8.6501289409134241</v>
      </c>
      <c r="D59" s="11">
        <f t="shared" si="21"/>
        <v>12.9392237848961</v>
      </c>
      <c r="E59" s="11">
        <f t="shared" si="21"/>
        <v>1.9720497824233623</v>
      </c>
      <c r="F59" s="11">
        <f t="shared" si="21"/>
        <v>5.7843415010536416</v>
      </c>
      <c r="G59" s="11">
        <f t="shared" si="21"/>
        <v>18.147270197781733</v>
      </c>
      <c r="H59" s="11">
        <f t="shared" si="21"/>
        <v>7.3408201908020931</v>
      </c>
      <c r="I59" s="11">
        <f t="shared" si="21"/>
        <v>25.421770314072411</v>
      </c>
      <c r="J59" s="11">
        <f t="shared" si="21"/>
        <v>9.9631952980249014</v>
      </c>
      <c r="K59" s="11">
        <f t="shared" si="21"/>
        <v>9.7811999900321371</v>
      </c>
    </row>
    <row r="60" spans="1:11" ht="15.75" thickBot="1" x14ac:dyDescent="0.3">
      <c r="A60" s="1" t="s">
        <v>77</v>
      </c>
      <c r="B60" s="8">
        <v>8289.0175194576368</v>
      </c>
      <c r="C60" s="11">
        <f t="shared" ref="C60:K60" si="22">C23/$B23*100</f>
        <v>9.0024464719551354</v>
      </c>
      <c r="D60" s="11">
        <f t="shared" si="22"/>
        <v>12.535222012714122</v>
      </c>
      <c r="E60" s="11">
        <f t="shared" si="22"/>
        <v>2.0713279084652649</v>
      </c>
      <c r="F60" s="11">
        <f t="shared" si="22"/>
        <v>5.8398114088404087</v>
      </c>
      <c r="G60" s="11">
        <f t="shared" si="22"/>
        <v>19.025694660326693</v>
      </c>
      <c r="H60" s="11">
        <f t="shared" si="22"/>
        <v>7.7498425513971441</v>
      </c>
      <c r="I60" s="11">
        <f t="shared" si="22"/>
        <v>24.589349938071443</v>
      </c>
      <c r="J60" s="11">
        <f t="shared" si="22"/>
        <v>9.6650865069746867</v>
      </c>
      <c r="K60" s="11">
        <f t="shared" si="22"/>
        <v>9.5212185412553385</v>
      </c>
    </row>
    <row r="61" spans="1:11" ht="15.75" thickBot="1" x14ac:dyDescent="0.3">
      <c r="A61" s="1" t="s">
        <v>78</v>
      </c>
      <c r="B61" s="8">
        <v>8074.7509322951528</v>
      </c>
      <c r="C61" s="11">
        <f t="shared" ref="C61:K61" si="23">C24/$B24*100</f>
        <v>8.9670173806040143</v>
      </c>
      <c r="D61" s="11">
        <f t="shared" si="23"/>
        <v>12.673186346409945</v>
      </c>
      <c r="E61" s="11">
        <f t="shared" si="23"/>
        <v>2.192974238752655</v>
      </c>
      <c r="F61" s="11">
        <f t="shared" si="23"/>
        <v>6.296565471184473</v>
      </c>
      <c r="G61" s="11">
        <f t="shared" si="23"/>
        <v>18.853880210068404</v>
      </c>
      <c r="H61" s="11">
        <f t="shared" si="23"/>
        <v>7.8239289611397727</v>
      </c>
      <c r="I61" s="11">
        <f t="shared" si="23"/>
        <v>24.47576702757641</v>
      </c>
      <c r="J61" s="11">
        <f t="shared" si="23"/>
        <v>9.5760144464012615</v>
      </c>
      <c r="K61" s="11">
        <f t="shared" si="23"/>
        <v>9.140665917863231</v>
      </c>
    </row>
    <row r="62" spans="1:11" ht="15.75" thickBot="1" x14ac:dyDescent="0.3">
      <c r="A62" s="1" t="s">
        <v>79</v>
      </c>
      <c r="B62" s="8">
        <v>7806.6049091369659</v>
      </c>
      <c r="C62" s="11">
        <f t="shared" ref="C62:K62" si="24">C25/$B25*100</f>
        <v>8.1047123390453866</v>
      </c>
      <c r="D62" s="11">
        <f t="shared" si="24"/>
        <v>13.003811058711776</v>
      </c>
      <c r="E62" s="11">
        <f t="shared" si="24"/>
        <v>2.251314903798717</v>
      </c>
      <c r="F62" s="11">
        <f t="shared" si="24"/>
        <v>6.6196251940599176</v>
      </c>
      <c r="G62" s="11">
        <f t="shared" si="24"/>
        <v>18.36071508545421</v>
      </c>
      <c r="H62" s="11">
        <f t="shared" si="24"/>
        <v>8.1392646672498756</v>
      </c>
      <c r="I62" s="11">
        <f t="shared" si="24"/>
        <v>25.153181014032107</v>
      </c>
      <c r="J62" s="11">
        <f t="shared" si="24"/>
        <v>9.9072923676416735</v>
      </c>
      <c r="K62" s="11">
        <f t="shared" si="24"/>
        <v>8.460083370006771</v>
      </c>
    </row>
    <row r="63" spans="1:11" ht="15.75" thickBot="1" x14ac:dyDescent="0.3">
      <c r="A63" s="1" t="s">
        <v>80</v>
      </c>
      <c r="B63" s="8">
        <v>8157.3430870545035</v>
      </c>
      <c r="C63" s="11">
        <f t="shared" ref="C63:K63" si="25">C26/$B26*100</f>
        <v>8.0110042409521416</v>
      </c>
      <c r="D63" s="11">
        <f t="shared" si="25"/>
        <v>12.90969702894847</v>
      </c>
      <c r="E63" s="11">
        <f t="shared" si="25"/>
        <v>2.4972475593170049</v>
      </c>
      <c r="F63" s="11">
        <f t="shared" si="25"/>
        <v>6.2984317512739061</v>
      </c>
      <c r="G63" s="11">
        <f t="shared" si="25"/>
        <v>18.507347613078871</v>
      </c>
      <c r="H63" s="11">
        <f t="shared" si="25"/>
        <v>7.9092275066166131</v>
      </c>
      <c r="I63" s="11">
        <f t="shared" si="25"/>
        <v>24.941636597204511</v>
      </c>
      <c r="J63" s="11">
        <f t="shared" si="25"/>
        <v>9.9524027844479619</v>
      </c>
      <c r="K63" s="11">
        <f t="shared" si="25"/>
        <v>8.9730049181602052</v>
      </c>
    </row>
    <row r="64" spans="1:11" ht="15.75" thickBot="1" x14ac:dyDescent="0.3">
      <c r="A64" s="1" t="s">
        <v>81</v>
      </c>
      <c r="B64" s="8">
        <v>8331.6471315973176</v>
      </c>
      <c r="C64" s="11">
        <f t="shared" ref="C64:K64" si="26">C27/$B27*100</f>
        <v>8.9384151394274838</v>
      </c>
      <c r="D64" s="11">
        <f t="shared" si="26"/>
        <v>12.984392496779638</v>
      </c>
      <c r="E64" s="11">
        <f t="shared" si="26"/>
        <v>2.5465397096848612</v>
      </c>
      <c r="F64" s="11">
        <f t="shared" si="26"/>
        <v>6.2720578698060931</v>
      </c>
      <c r="G64" s="11">
        <f t="shared" si="26"/>
        <v>19.603838103091796</v>
      </c>
      <c r="H64" s="11">
        <f t="shared" si="26"/>
        <v>7.71954234407497</v>
      </c>
      <c r="I64" s="11">
        <f t="shared" si="26"/>
        <v>23.509005558486802</v>
      </c>
      <c r="J64" s="11">
        <f t="shared" si="26"/>
        <v>9.8947620072656086</v>
      </c>
      <c r="K64" s="11">
        <f t="shared" si="26"/>
        <v>8.5314467713820061</v>
      </c>
    </row>
    <row r="65" spans="1:11" ht="15.75" thickBot="1" x14ac:dyDescent="0.3">
      <c r="A65" s="1" t="s">
        <v>82</v>
      </c>
      <c r="B65" s="8">
        <v>8435.8057535142343</v>
      </c>
      <c r="C65" s="11">
        <f t="shared" ref="C65:K65" si="27">C28/$B28*100</f>
        <v>8.8499852793843079</v>
      </c>
      <c r="D65" s="11">
        <f t="shared" si="27"/>
        <v>12.298684982858129</v>
      </c>
      <c r="E65" s="11">
        <f t="shared" si="27"/>
        <v>2.3433650742933203</v>
      </c>
      <c r="F65" s="11">
        <f t="shared" si="27"/>
        <v>6.1840765164182816</v>
      </c>
      <c r="G65" s="11">
        <f t="shared" si="27"/>
        <v>19.782036942252702</v>
      </c>
      <c r="H65" s="11">
        <f t="shared" si="27"/>
        <v>7.8498970155938235</v>
      </c>
      <c r="I65" s="11">
        <f t="shared" si="27"/>
        <v>24.038765834138722</v>
      </c>
      <c r="J65" s="11">
        <f t="shared" si="27"/>
        <v>9.736589959735138</v>
      </c>
      <c r="K65" s="11">
        <f t="shared" si="27"/>
        <v>8.9165983953252805</v>
      </c>
    </row>
    <row r="66" spans="1:11" ht="15.75" thickBot="1" x14ac:dyDescent="0.3">
      <c r="A66" s="1" t="s">
        <v>83</v>
      </c>
      <c r="B66" s="8">
        <v>8096.3966166005321</v>
      </c>
      <c r="C66" s="11">
        <f t="shared" ref="C66:K66" si="28">C29/$B29*100</f>
        <v>8.7128158340852018</v>
      </c>
      <c r="D66" s="11">
        <f t="shared" si="28"/>
        <v>11.880206731722426</v>
      </c>
      <c r="E66" s="11">
        <f t="shared" si="28"/>
        <v>2.4709710235020039</v>
      </c>
      <c r="F66" s="11">
        <f t="shared" si="28"/>
        <v>6.2347404793659953</v>
      </c>
      <c r="G66" s="11">
        <f t="shared" si="28"/>
        <v>19.00346201834547</v>
      </c>
      <c r="H66" s="11">
        <f t="shared" si="28"/>
        <v>7.8173241420889594</v>
      </c>
      <c r="I66" s="11">
        <f t="shared" si="28"/>
        <v>25.306436411427303</v>
      </c>
      <c r="J66" s="11">
        <f t="shared" si="28"/>
        <v>9.5540232048855067</v>
      </c>
      <c r="K66" s="11">
        <f t="shared" si="28"/>
        <v>9.0200201545770469</v>
      </c>
    </row>
    <row r="67" spans="1:11" ht="15.75" thickBot="1" x14ac:dyDescent="0.3">
      <c r="A67" s="1" t="s">
        <v>84</v>
      </c>
      <c r="B67" s="8">
        <v>8735.6844628271519</v>
      </c>
      <c r="C67" s="11">
        <f t="shared" ref="C67:K67" si="29">C30/$B30*100</f>
        <v>7.8815170209011685</v>
      </c>
      <c r="D67" s="11">
        <f t="shared" si="29"/>
        <v>11.842733850580215</v>
      </c>
      <c r="E67" s="11">
        <f t="shared" si="29"/>
        <v>2.6072470229438109</v>
      </c>
      <c r="F67" s="11">
        <f t="shared" si="29"/>
        <v>5.7283029816099358</v>
      </c>
      <c r="G67" s="11">
        <f t="shared" si="29"/>
        <v>18.021884994914831</v>
      </c>
      <c r="H67" s="11">
        <f t="shared" si="29"/>
        <v>7.9452118014399371</v>
      </c>
      <c r="I67" s="11">
        <f t="shared" si="29"/>
        <v>27.394509736126295</v>
      </c>
      <c r="J67" s="11">
        <f t="shared" si="29"/>
        <v>9.0588896422771068</v>
      </c>
      <c r="K67" s="11">
        <f t="shared" si="29"/>
        <v>9.519702949206879</v>
      </c>
    </row>
    <row r="68" spans="1:11" ht="15.75" thickBot="1" x14ac:dyDescent="0.3">
      <c r="A68" s="1" t="s">
        <v>85</v>
      </c>
      <c r="B68" s="8">
        <v>8377.9394011199838</v>
      </c>
      <c r="C68" s="11">
        <f t="shared" ref="C68:K68" si="30">C31/$B31*100</f>
        <v>8.5408555991716728</v>
      </c>
      <c r="D68" s="11">
        <f t="shared" si="30"/>
        <v>12.071992701788655</v>
      </c>
      <c r="E68" s="11">
        <f t="shared" si="30"/>
        <v>2.4735826254354669</v>
      </c>
      <c r="F68" s="11">
        <f t="shared" si="30"/>
        <v>6.06385496025315</v>
      </c>
      <c r="G68" s="11">
        <f t="shared" si="30"/>
        <v>17.406291859859639</v>
      </c>
      <c r="H68" s="11">
        <f t="shared" si="30"/>
        <v>7.4947526606702937</v>
      </c>
      <c r="I68" s="11">
        <f t="shared" si="30"/>
        <v>27.017318763693112</v>
      </c>
      <c r="J68" s="11">
        <f t="shared" si="30"/>
        <v>9.0415509242304939</v>
      </c>
      <c r="K68" s="11">
        <f t="shared" si="30"/>
        <v>9.8897999048974512</v>
      </c>
    </row>
    <row r="69" spans="1:11" ht="15.75" thickBot="1" x14ac:dyDescent="0.3">
      <c r="A69" s="1" t="s">
        <v>86</v>
      </c>
      <c r="B69" s="8">
        <v>8304.119571359477</v>
      </c>
      <c r="C69" s="11">
        <f t="shared" ref="C69:K69" si="31">C32/$B32*100</f>
        <v>8.3922871931853589</v>
      </c>
      <c r="D69" s="11">
        <f t="shared" si="31"/>
        <v>12.221127062741553</v>
      </c>
      <c r="E69" s="11">
        <f t="shared" si="31"/>
        <v>2.6804898188730371</v>
      </c>
      <c r="F69" s="11">
        <f t="shared" si="31"/>
        <v>5.7992679779512386</v>
      </c>
      <c r="G69" s="11">
        <f t="shared" si="31"/>
        <v>17.143465362783608</v>
      </c>
      <c r="H69" s="11">
        <f t="shared" si="31"/>
        <v>7.6129083353094114</v>
      </c>
      <c r="I69" s="11">
        <f t="shared" si="31"/>
        <v>27.645107050294804</v>
      </c>
      <c r="J69" s="11">
        <f t="shared" si="31"/>
        <v>9.1082626407430674</v>
      </c>
      <c r="K69" s="11">
        <f t="shared" si="31"/>
        <v>9.3970845581180686</v>
      </c>
    </row>
    <row r="70" spans="1:11" ht="15.75" thickBot="1" x14ac:dyDescent="0.3">
      <c r="A70" s="1" t="s">
        <v>87</v>
      </c>
      <c r="B70" s="10">
        <v>8186.7559147755974</v>
      </c>
      <c r="C70" s="11">
        <f t="shared" ref="C70:K70" si="32">C33/$B33*100</f>
        <v>8.2147437333267845</v>
      </c>
      <c r="D70" s="11">
        <f t="shared" si="32"/>
        <v>11.641555512854191</v>
      </c>
      <c r="E70" s="11">
        <f t="shared" si="32"/>
        <v>2.4230257280859564</v>
      </c>
      <c r="F70" s="11">
        <f t="shared" si="32"/>
        <v>5.7451827822950214</v>
      </c>
      <c r="G70" s="11">
        <f t="shared" si="32"/>
        <v>17.993630253807417</v>
      </c>
      <c r="H70" s="11">
        <f t="shared" si="32"/>
        <v>7.5499593093657769</v>
      </c>
      <c r="I70" s="11">
        <f t="shared" si="32"/>
        <v>26.929862679374857</v>
      </c>
      <c r="J70" s="11">
        <f t="shared" si="32"/>
        <v>9.4565158635682778</v>
      </c>
      <c r="K70" s="11">
        <f t="shared" si="32"/>
        <v>10.045524137321802</v>
      </c>
    </row>
    <row r="71" spans="1:11" ht="15.75" thickBot="1" x14ac:dyDescent="0.3">
      <c r="A71" s="1" t="s">
        <v>88</v>
      </c>
      <c r="B71" s="8">
        <v>8927.2583034158033</v>
      </c>
      <c r="C71" s="11">
        <f>C34/$B34*100</f>
        <v>7.864731799685984</v>
      </c>
      <c r="D71" s="11">
        <f t="shared" ref="D71:K71" si="33">D34/$B34*100</f>
        <v>12.298025632925224</v>
      </c>
      <c r="E71" s="11">
        <f t="shared" si="33"/>
        <v>2.2094386205202494</v>
      </c>
      <c r="F71" s="11">
        <f t="shared" si="33"/>
        <v>5.7572476519973561</v>
      </c>
      <c r="G71" s="11">
        <f t="shared" si="33"/>
        <v>18.04187208681622</v>
      </c>
      <c r="H71" s="11">
        <f t="shared" si="33"/>
        <v>7.8193723624662193</v>
      </c>
      <c r="I71" s="11">
        <f t="shared" si="33"/>
        <v>27.344167890535754</v>
      </c>
      <c r="J71" s="11">
        <f t="shared" si="33"/>
        <v>9.100685942690081</v>
      </c>
      <c r="K71" s="11">
        <f t="shared" si="33"/>
        <v>9.5644580123630565</v>
      </c>
    </row>
    <row r="72" spans="1:11" ht="15.75" thickBot="1" x14ac:dyDescent="0.3"/>
    <row r="73" spans="1:11" ht="15.75" thickBot="1" x14ac:dyDescent="0.3">
      <c r="A73" s="19" t="s">
        <v>101</v>
      </c>
      <c r="B73" s="31"/>
      <c r="C73" s="20">
        <f t="shared" ref="C73:K73" si="34">AVERAGE(C39:C71)</f>
        <v>8.5333918196004142</v>
      </c>
      <c r="D73" s="20">
        <f t="shared" si="34"/>
        <v>12.175164317286544</v>
      </c>
      <c r="E73" s="20">
        <f t="shared" si="34"/>
        <v>2.2566715183469039</v>
      </c>
      <c r="F73" s="20">
        <f t="shared" si="34"/>
        <v>5.9445883893649532</v>
      </c>
      <c r="G73" s="20">
        <f t="shared" si="34"/>
        <v>18.442019013906439</v>
      </c>
      <c r="H73" s="20">
        <f t="shared" si="34"/>
        <v>7.7426950768977862</v>
      </c>
      <c r="I73" s="20">
        <f t="shared" si="34"/>
        <v>25.672958895071655</v>
      </c>
      <c r="J73" s="20">
        <f t="shared" si="34"/>
        <v>9.5092269738119199</v>
      </c>
      <c r="K73" s="20">
        <f t="shared" si="34"/>
        <v>9.7232839957132757</v>
      </c>
    </row>
    <row r="74" spans="1:11" ht="15.75" thickBot="1" x14ac:dyDescent="0.3">
      <c r="A74" s="19" t="s">
        <v>102</v>
      </c>
      <c r="B74" s="31"/>
      <c r="C74" s="20">
        <f t="shared" ref="C74:K74" si="35">STDEV(C39:C71)</f>
        <v>0.3971843375965825</v>
      </c>
      <c r="D74" s="20">
        <f t="shared" si="35"/>
        <v>0.57585428975986452</v>
      </c>
      <c r="E74" s="20">
        <f t="shared" si="35"/>
        <v>0.21841065171750573</v>
      </c>
      <c r="F74" s="20">
        <f t="shared" si="35"/>
        <v>0.29293394633258263</v>
      </c>
      <c r="G74" s="20">
        <f t="shared" si="35"/>
        <v>0.57709735445673238</v>
      </c>
      <c r="H74" s="20">
        <f t="shared" si="35"/>
        <v>0.3136643289765535</v>
      </c>
      <c r="I74" s="20">
        <f t="shared" si="35"/>
        <v>1.2333543523059725</v>
      </c>
      <c r="J74" s="20">
        <f t="shared" si="35"/>
        <v>0.53875043134149481</v>
      </c>
      <c r="K74" s="20">
        <f t="shared" si="35"/>
        <v>0.7033858830596198</v>
      </c>
    </row>
    <row r="75" spans="1:11" ht="15.75" thickBot="1" x14ac:dyDescent="0.3">
      <c r="A75" s="19" t="s">
        <v>103</v>
      </c>
      <c r="B75" s="31"/>
      <c r="C75" s="20">
        <f t="shared" ref="C75:K75" si="36">MAX(C39:C71)-MIN(C39:C71)</f>
        <v>1.475933907757434</v>
      </c>
      <c r="D75" s="20">
        <f t="shared" si="36"/>
        <v>2.1540369694066079</v>
      </c>
      <c r="E75" s="20">
        <f t="shared" si="36"/>
        <v>0.83210718883039458</v>
      </c>
      <c r="F75" s="20">
        <f t="shared" si="36"/>
        <v>1.2943368501141883</v>
      </c>
      <c r="G75" s="20">
        <f t="shared" si="36"/>
        <v>2.6385715794690938</v>
      </c>
      <c r="H75" s="20">
        <f t="shared" si="36"/>
        <v>1.3345902877898244</v>
      </c>
      <c r="I75" s="20">
        <f t="shared" si="36"/>
        <v>4.1361014918080024</v>
      </c>
      <c r="J75" s="20">
        <f t="shared" si="36"/>
        <v>2.2227742733963858</v>
      </c>
      <c r="K75" s="20">
        <f t="shared" si="36"/>
        <v>3.1230017808241524</v>
      </c>
    </row>
    <row r="76" spans="1:11" ht="15.75" thickBot="1" x14ac:dyDescent="0.3">
      <c r="A76" s="19" t="s">
        <v>105</v>
      </c>
      <c r="B76" s="31"/>
      <c r="C76" s="20">
        <f>MEDIAN(C39:C71)</f>
        <v>8.5825726904846569</v>
      </c>
      <c r="D76" s="20">
        <f t="shared" ref="D76:K76" si="37">MEDIAN(D39:D71)</f>
        <v>12.071992701788655</v>
      </c>
      <c r="E76" s="20">
        <f t="shared" si="37"/>
        <v>2.2511901842323092</v>
      </c>
      <c r="F76" s="20">
        <f t="shared" si="37"/>
        <v>5.8719160449540055</v>
      </c>
      <c r="G76" s="20">
        <f t="shared" si="37"/>
        <v>18.430934847923488</v>
      </c>
      <c r="H76" s="20">
        <f t="shared" si="37"/>
        <v>7.734552932161666</v>
      </c>
      <c r="I76" s="20">
        <f t="shared" si="37"/>
        <v>25.421770314072411</v>
      </c>
      <c r="J76" s="20">
        <f t="shared" si="37"/>
        <v>9.5540232048855067</v>
      </c>
      <c r="K76" s="20">
        <f t="shared" si="37"/>
        <v>9.7006705566972489</v>
      </c>
    </row>
    <row r="77" spans="1:11" ht="15.75" thickBot="1" x14ac:dyDescent="0.3">
      <c r="A77" s="19" t="s">
        <v>107</v>
      </c>
      <c r="B77" s="31"/>
      <c r="C77" s="20">
        <f>MEDIAN(C39:C71)</f>
        <v>8.5825726904846569</v>
      </c>
      <c r="D77" s="20">
        <f t="shared" ref="D77:K77" si="38">MEDIAN(D39:D71)</f>
        <v>12.071992701788655</v>
      </c>
      <c r="E77" s="20">
        <f t="shared" si="38"/>
        <v>2.2511901842323092</v>
      </c>
      <c r="F77" s="20">
        <f t="shared" si="38"/>
        <v>5.8719160449540055</v>
      </c>
      <c r="G77" s="20">
        <f t="shared" si="38"/>
        <v>18.430934847923488</v>
      </c>
      <c r="H77" s="20">
        <f t="shared" si="38"/>
        <v>7.734552932161666</v>
      </c>
      <c r="I77" s="20">
        <f t="shared" si="38"/>
        <v>25.421770314072411</v>
      </c>
      <c r="J77" s="20">
        <f t="shared" si="38"/>
        <v>9.5540232048855067</v>
      </c>
      <c r="K77" s="20">
        <f t="shared" si="38"/>
        <v>9.7006705566972489</v>
      </c>
    </row>
    <row r="78" spans="1:11" ht="15.75" thickBot="1" x14ac:dyDescent="0.3">
      <c r="A78" s="19" t="s">
        <v>108</v>
      </c>
      <c r="B78" s="31"/>
      <c r="C78" s="20">
        <f>SKEW(C39:C71)</f>
        <v>-0.19639364925448652</v>
      </c>
      <c r="D78" s="20">
        <f t="shared" ref="D78:K78" si="39">SKEW(D39:D71)</f>
        <v>2.9253975048464262E-2</v>
      </c>
      <c r="E78" s="20">
        <f t="shared" si="39"/>
        <v>6.188564421478103E-2</v>
      </c>
      <c r="F78" s="20">
        <f t="shared" si="39"/>
        <v>0.25991204362145476</v>
      </c>
      <c r="G78" s="20">
        <f t="shared" si="39"/>
        <v>0.14248457970997525</v>
      </c>
      <c r="H78" s="20">
        <f t="shared" si="39"/>
        <v>0.2979403278746261</v>
      </c>
      <c r="I78" s="20">
        <f t="shared" si="39"/>
        <v>4.4314237414028309E-4</v>
      </c>
      <c r="J78" s="20">
        <f t="shared" si="39"/>
        <v>-0.19225296527447602</v>
      </c>
      <c r="K78" s="20">
        <f t="shared" si="39"/>
        <v>0.58158597088067832</v>
      </c>
    </row>
    <row r="81" spans="1:11" ht="15.75" thickBot="1" x14ac:dyDescent="0.3"/>
    <row r="82" spans="1:11" ht="21.75" thickBot="1" x14ac:dyDescent="0.4">
      <c r="A82" s="28" t="s">
        <v>110</v>
      </c>
      <c r="B82" s="29" t="s">
        <v>33</v>
      </c>
      <c r="C82" s="29" t="s">
        <v>35</v>
      </c>
      <c r="D82" s="29" t="s">
        <v>37</v>
      </c>
      <c r="E82" s="29" t="s">
        <v>38</v>
      </c>
      <c r="F82" s="29" t="s">
        <v>39</v>
      </c>
      <c r="G82" s="29" t="s">
        <v>40</v>
      </c>
      <c r="H82" s="29" t="s">
        <v>41</v>
      </c>
      <c r="I82" s="29" t="s">
        <v>42</v>
      </c>
      <c r="J82" s="29" t="s">
        <v>44</v>
      </c>
      <c r="K82" s="29" t="s">
        <v>45</v>
      </c>
    </row>
    <row r="83" spans="1:11" x14ac:dyDescent="0.25">
      <c r="A83" s="26">
        <f>A97</f>
        <v>2008</v>
      </c>
      <c r="B83" s="32">
        <f>AVERAGE(B2:B5)</f>
        <v>6150.078756570706</v>
      </c>
      <c r="C83" s="32">
        <f t="shared" ref="C83:J83" si="40">AVERAGE(C2:C5)</f>
        <v>528.16609001246422</v>
      </c>
      <c r="D83" s="32">
        <f t="shared" si="40"/>
        <v>765.77076022530821</v>
      </c>
      <c r="E83" s="32">
        <f t="shared" si="40"/>
        <v>146.17424120532903</v>
      </c>
      <c r="F83" s="32">
        <f t="shared" si="40"/>
        <v>372.30996068415152</v>
      </c>
      <c r="G83" s="32">
        <f t="shared" si="40"/>
        <v>1111.9136926752958</v>
      </c>
      <c r="H83" s="32">
        <f t="shared" si="40"/>
        <v>471.55221470002397</v>
      </c>
      <c r="I83" s="32">
        <f t="shared" si="40"/>
        <v>1553.2853320083334</v>
      </c>
      <c r="J83" s="32">
        <f t="shared" si="40"/>
        <v>531.80716667092406</v>
      </c>
      <c r="K83" s="33">
        <f>AVERAGE(K2:K5)</f>
        <v>669.09929838885773</v>
      </c>
    </row>
    <row r="84" spans="1:11" x14ac:dyDescent="0.25">
      <c r="A84" s="26">
        <f t="shared" ref="A84:A91" si="41">A98</f>
        <v>2009</v>
      </c>
      <c r="B84" s="32">
        <f>AVERAGE(B6:B9)</f>
        <v>6794.5120353370057</v>
      </c>
      <c r="C84" s="32">
        <f t="shared" ref="C84:K84" si="42">AVERAGE(C6:C9)</f>
        <v>598.14035174644675</v>
      </c>
      <c r="D84" s="32">
        <f t="shared" si="42"/>
        <v>833.65124576251719</v>
      </c>
      <c r="E84" s="32">
        <f t="shared" si="42"/>
        <v>155.84928696304121</v>
      </c>
      <c r="F84" s="32">
        <f t="shared" si="42"/>
        <v>417.0116958093497</v>
      </c>
      <c r="G84" s="32">
        <f t="shared" si="42"/>
        <v>1245.1450680490134</v>
      </c>
      <c r="H84" s="32">
        <f t="shared" si="42"/>
        <v>516.36591414004454</v>
      </c>
      <c r="I84" s="32">
        <f t="shared" si="42"/>
        <v>1713.4208432309715</v>
      </c>
      <c r="J84" s="32">
        <f t="shared" si="42"/>
        <v>616.38944037608371</v>
      </c>
      <c r="K84" s="33">
        <f t="shared" si="42"/>
        <v>698.53818925952828</v>
      </c>
    </row>
    <row r="85" spans="1:11" x14ac:dyDescent="0.25">
      <c r="A85" s="26">
        <f t="shared" si="41"/>
        <v>2010</v>
      </c>
      <c r="B85" s="32">
        <f>AVERAGE(B10:B13)</f>
        <v>7544.4816965827094</v>
      </c>
      <c r="C85" s="32">
        <f t="shared" ref="C85:K85" si="43">AVERAGE(C10:C13)</f>
        <v>637.54785596812576</v>
      </c>
      <c r="D85" s="32">
        <f t="shared" si="43"/>
        <v>881.49248711917505</v>
      </c>
      <c r="E85" s="32">
        <f t="shared" si="43"/>
        <v>158.47373763465285</v>
      </c>
      <c r="F85" s="32">
        <f t="shared" si="43"/>
        <v>434.06745540940972</v>
      </c>
      <c r="G85" s="32">
        <f t="shared" si="43"/>
        <v>1391.5079914001665</v>
      </c>
      <c r="H85" s="32">
        <f t="shared" si="43"/>
        <v>563.12144546395541</v>
      </c>
      <c r="I85" s="32">
        <f t="shared" si="43"/>
        <v>2034.3939753036764</v>
      </c>
      <c r="J85" s="32">
        <f t="shared" si="43"/>
        <v>730.00617102910962</v>
      </c>
      <c r="K85" s="33">
        <f t="shared" si="43"/>
        <v>713.87057725443515</v>
      </c>
    </row>
    <row r="86" spans="1:11" x14ac:dyDescent="0.25">
      <c r="A86" s="26">
        <f t="shared" si="41"/>
        <v>2011</v>
      </c>
      <c r="B86" s="32">
        <f>AVERAGE(B14:B17)</f>
        <v>7774.9378562322499</v>
      </c>
      <c r="C86" s="32">
        <f t="shared" ref="C86:K86" si="44">AVERAGE(C14:C17)</f>
        <v>640.39849714949185</v>
      </c>
      <c r="D86" s="32">
        <f t="shared" si="44"/>
        <v>899.32144582775163</v>
      </c>
      <c r="E86" s="32">
        <f t="shared" si="44"/>
        <v>163.84128516232079</v>
      </c>
      <c r="F86" s="32">
        <f t="shared" si="44"/>
        <v>430.82454900555393</v>
      </c>
      <c r="G86" s="32">
        <f t="shared" si="44"/>
        <v>1429.2286578558933</v>
      </c>
      <c r="H86" s="32">
        <f t="shared" si="44"/>
        <v>634.31671962889629</v>
      </c>
      <c r="I86" s="32">
        <f t="shared" si="44"/>
        <v>2048.0801341456704</v>
      </c>
      <c r="J86" s="32">
        <f t="shared" si="44"/>
        <v>759.1761517454313</v>
      </c>
      <c r="K86" s="33">
        <f t="shared" si="44"/>
        <v>769.75041571123143</v>
      </c>
    </row>
    <row r="87" spans="1:11" x14ac:dyDescent="0.25">
      <c r="A87" s="26">
        <f t="shared" si="41"/>
        <v>2012</v>
      </c>
      <c r="B87" s="32">
        <f>AVERAGE(B18:B21)</f>
        <v>7963.5060042130144</v>
      </c>
      <c r="C87" s="32">
        <f t="shared" ref="C87:K87" si="45">AVERAGE(C18:C21)</f>
        <v>700.87158302792909</v>
      </c>
      <c r="D87" s="32">
        <f t="shared" si="45"/>
        <v>965.75185113592966</v>
      </c>
      <c r="E87" s="32">
        <f t="shared" si="45"/>
        <v>163.3707393165547</v>
      </c>
      <c r="F87" s="32">
        <f t="shared" si="45"/>
        <v>469.5846160465295</v>
      </c>
      <c r="G87" s="32">
        <f t="shared" si="45"/>
        <v>1507.8091440792643</v>
      </c>
      <c r="H87" s="32">
        <f t="shared" si="45"/>
        <v>620.53893725864964</v>
      </c>
      <c r="I87" s="32">
        <f t="shared" si="45"/>
        <v>1963.2007472744049</v>
      </c>
      <c r="J87" s="32">
        <f t="shared" si="45"/>
        <v>817.84577819695426</v>
      </c>
      <c r="K87" s="33">
        <f t="shared" si="45"/>
        <v>754.53260787678914</v>
      </c>
    </row>
    <row r="88" spans="1:11" x14ac:dyDescent="0.25">
      <c r="A88" s="26">
        <f t="shared" si="41"/>
        <v>2013</v>
      </c>
      <c r="B88" s="32">
        <f>AVERAGE(B22:B25)</f>
        <v>8100.6122505767598</v>
      </c>
      <c r="C88" s="32">
        <f t="shared" ref="C88:K88" si="46">AVERAGE(C22:C25)</f>
        <v>703.76667840175401</v>
      </c>
      <c r="D88" s="32">
        <f t="shared" si="46"/>
        <v>1035.674455816054</v>
      </c>
      <c r="E88" s="32">
        <f t="shared" si="46"/>
        <v>171.7154576455882</v>
      </c>
      <c r="F88" s="32">
        <f t="shared" si="46"/>
        <v>496.35858073992182</v>
      </c>
      <c r="G88" s="32">
        <f t="shared" si="46"/>
        <v>1506.6731315941986</v>
      </c>
      <c r="H88" s="32">
        <f t="shared" si="46"/>
        <v>628.46267235896926</v>
      </c>
      <c r="I88" s="32">
        <f t="shared" si="46"/>
        <v>2017.7303940051117</v>
      </c>
      <c r="J88" s="32">
        <f t="shared" si="46"/>
        <v>791.99524379794502</v>
      </c>
      <c r="K88" s="33">
        <f t="shared" si="46"/>
        <v>748.23563621723133</v>
      </c>
    </row>
    <row r="89" spans="1:11" x14ac:dyDescent="0.25">
      <c r="A89" s="26">
        <f t="shared" si="41"/>
        <v>2014</v>
      </c>
      <c r="B89" s="32">
        <f>AVERAGE(B26:B29)</f>
        <v>8255.2981471916482</v>
      </c>
      <c r="C89" s="32">
        <f t="shared" ref="C89:K89" si="47">AVERAGE(C26:C29)</f>
        <v>712.54850075307422</v>
      </c>
      <c r="D89" s="32">
        <f t="shared" si="47"/>
        <v>1033.5659686066867</v>
      </c>
      <c r="E89" s="32">
        <f t="shared" si="47"/>
        <v>203.40477348265082</v>
      </c>
      <c r="F89" s="32">
        <f t="shared" si="47"/>
        <v>515.70410411403986</v>
      </c>
      <c r="G89" s="32">
        <f t="shared" si="47"/>
        <v>1587.6000806347552</v>
      </c>
      <c r="H89" s="32">
        <f t="shared" si="47"/>
        <v>645.86787074203983</v>
      </c>
      <c r="I89" s="32">
        <f t="shared" si="47"/>
        <v>2017.5088271870227</v>
      </c>
      <c r="J89" s="32">
        <f t="shared" si="47"/>
        <v>807.78493075467941</v>
      </c>
      <c r="K89" s="33">
        <f t="shared" si="47"/>
        <v>731.31309091666822</v>
      </c>
    </row>
    <row r="90" spans="1:11" x14ac:dyDescent="0.25">
      <c r="A90" s="26">
        <f t="shared" si="41"/>
        <v>2015</v>
      </c>
      <c r="B90" s="32">
        <f>AVERAGE(B30:B33)</f>
        <v>8401.1248375205523</v>
      </c>
      <c r="C90" s="32">
        <f t="shared" ref="C90:K90" si="48">AVERAGE(C30:C33)</f>
        <v>693.36968650787389</v>
      </c>
      <c r="D90" s="32">
        <f t="shared" si="48"/>
        <v>1003.4627082002237</v>
      </c>
      <c r="E90" s="32">
        <f t="shared" si="48"/>
        <v>213.98860206359694</v>
      </c>
      <c r="F90" s="32">
        <f t="shared" si="48"/>
        <v>490.08870147170489</v>
      </c>
      <c r="G90" s="32">
        <f t="shared" si="48"/>
        <v>1482.333010724263</v>
      </c>
      <c r="H90" s="32">
        <f t="shared" si="48"/>
        <v>643.06405509915555</v>
      </c>
      <c r="I90" s="32">
        <f t="shared" si="48"/>
        <v>2289.2393488368898</v>
      </c>
      <c r="J90" s="32">
        <f t="shared" si="48"/>
        <v>769.84864117290772</v>
      </c>
      <c r="K90" s="33">
        <f t="shared" si="48"/>
        <v>815.73008344394452</v>
      </c>
    </row>
    <row r="91" spans="1:11" ht="15.75" thickBot="1" x14ac:dyDescent="0.3">
      <c r="A91" s="27">
        <f t="shared" si="41"/>
        <v>2016</v>
      </c>
      <c r="B91" s="34">
        <f>AVERAGE(B34:B34)</f>
        <v>8927.2583034158033</v>
      </c>
      <c r="C91" s="34">
        <f t="shared" ref="C91:K91" si="49">AVERAGE(C34:C34)</f>
        <v>702.10492262885009</v>
      </c>
      <c r="D91" s="34">
        <f t="shared" si="49"/>
        <v>1097.876514471521</v>
      </c>
      <c r="E91" s="34">
        <f t="shared" si="49"/>
        <v>197.24229270926955</v>
      </c>
      <c r="F91" s="34">
        <f t="shared" si="49"/>
        <v>513.96436906114536</v>
      </c>
      <c r="G91" s="34">
        <f t="shared" si="49"/>
        <v>1610.6445239619593</v>
      </c>
      <c r="H91" s="34">
        <f t="shared" si="49"/>
        <v>698.05556850326604</v>
      </c>
      <c r="I91" s="34">
        <f t="shared" si="49"/>
        <v>2441.0844985078111</v>
      </c>
      <c r="J91" s="34">
        <f t="shared" si="49"/>
        <v>812.44174148659499</v>
      </c>
      <c r="K91" s="35">
        <f t="shared" si="49"/>
        <v>853.84387208539908</v>
      </c>
    </row>
    <row r="95" spans="1:11" ht="15.75" thickBot="1" x14ac:dyDescent="0.3"/>
    <row r="96" spans="1:11" ht="21.75" thickBot="1" x14ac:dyDescent="0.4">
      <c r="A96" s="28" t="s">
        <v>109</v>
      </c>
      <c r="B96" s="29" t="s">
        <v>33</v>
      </c>
      <c r="C96" s="29" t="s">
        <v>35</v>
      </c>
      <c r="D96" s="29" t="s">
        <v>37</v>
      </c>
      <c r="E96" s="29" t="s">
        <v>38</v>
      </c>
      <c r="F96" s="29" t="s">
        <v>39</v>
      </c>
      <c r="G96" s="29" t="s">
        <v>40</v>
      </c>
      <c r="H96" s="29" t="s">
        <v>41</v>
      </c>
      <c r="I96" s="29" t="s">
        <v>42</v>
      </c>
      <c r="J96" s="29" t="s">
        <v>44</v>
      </c>
      <c r="K96" s="29" t="s">
        <v>45</v>
      </c>
    </row>
    <row r="97" spans="1:20" x14ac:dyDescent="0.25">
      <c r="A97" s="26">
        <v>2008</v>
      </c>
      <c r="B97" s="36">
        <f>(B84-B83)/B83*100</f>
        <v>10.478455712096228</v>
      </c>
      <c r="C97" s="36">
        <f t="shared" ref="C97:J97" si="50">(C84-C83)/C83*100</f>
        <v>13.248533568736153</v>
      </c>
      <c r="D97" s="36">
        <f t="shared" si="50"/>
        <v>8.8643350024538563</v>
      </c>
      <c r="E97" s="36">
        <f t="shared" si="50"/>
        <v>6.6188445227649746</v>
      </c>
      <c r="F97" s="36">
        <f t="shared" si="50"/>
        <v>12.006591240012732</v>
      </c>
      <c r="G97" s="36">
        <f t="shared" si="50"/>
        <v>11.98216878264707</v>
      </c>
      <c r="H97" s="36">
        <f t="shared" si="50"/>
        <v>9.5034437423920544</v>
      </c>
      <c r="I97" s="36">
        <f t="shared" si="50"/>
        <v>10.309471667745008</v>
      </c>
      <c r="J97" s="36">
        <f t="shared" si="50"/>
        <v>15.904688580005194</v>
      </c>
      <c r="K97" s="37">
        <f>(K84-K83)/K83*100</f>
        <v>4.3997790674055777</v>
      </c>
    </row>
    <row r="98" spans="1:20" x14ac:dyDescent="0.25">
      <c r="A98" s="26">
        <v>2009</v>
      </c>
      <c r="B98" s="36">
        <f>(B85-B84)/B84*100</f>
        <v>11.037873762607964</v>
      </c>
      <c r="C98" s="36">
        <f t="shared" ref="C98:K98" si="51">(C85-C84)/C84*100</f>
        <v>6.5883373537025562</v>
      </c>
      <c r="D98" s="36">
        <f t="shared" si="51"/>
        <v>5.73875965517197</v>
      </c>
      <c r="E98" s="36">
        <f t="shared" si="51"/>
        <v>1.6839670702080363</v>
      </c>
      <c r="F98" s="36">
        <f t="shared" si="51"/>
        <v>4.0899955016747551</v>
      </c>
      <c r="G98" s="36">
        <f t="shared" si="51"/>
        <v>11.754688438069749</v>
      </c>
      <c r="H98" s="36">
        <f t="shared" si="51"/>
        <v>9.0547284480962507</v>
      </c>
      <c r="I98" s="36">
        <f t="shared" si="51"/>
        <v>18.732883596037663</v>
      </c>
      <c r="J98" s="36">
        <f t="shared" si="51"/>
        <v>18.432621198653862</v>
      </c>
      <c r="K98" s="37">
        <f t="shared" si="51"/>
        <v>2.1949248059235908</v>
      </c>
    </row>
    <row r="99" spans="1:20" x14ac:dyDescent="0.25">
      <c r="A99" s="26">
        <v>2010</v>
      </c>
      <c r="B99" s="36">
        <f>(B86-B85)/B85*100</f>
        <v>3.0546320995639258</v>
      </c>
      <c r="C99" s="36">
        <f t="shared" ref="C99:K99" si="52">(C86-C85)/C85*100</f>
        <v>0.44712583607348905</v>
      </c>
      <c r="D99" s="36">
        <f t="shared" si="52"/>
        <v>2.0225877099467731</v>
      </c>
      <c r="E99" s="36">
        <f t="shared" si="52"/>
        <v>3.3870265242575033</v>
      </c>
      <c r="F99" s="36">
        <f t="shared" si="52"/>
        <v>-0.74709733785434218</v>
      </c>
      <c r="G99" s="36">
        <f t="shared" si="52"/>
        <v>2.7107761284052301</v>
      </c>
      <c r="H99" s="36">
        <f t="shared" si="52"/>
        <v>12.642969778265705</v>
      </c>
      <c r="I99" s="36">
        <f t="shared" si="52"/>
        <v>0.67273886022745821</v>
      </c>
      <c r="J99" s="36">
        <f t="shared" si="52"/>
        <v>3.9958539905491426</v>
      </c>
      <c r="K99" s="37">
        <f t="shared" si="52"/>
        <v>7.8277267949201086</v>
      </c>
    </row>
    <row r="100" spans="1:20" x14ac:dyDescent="0.25">
      <c r="A100" s="26">
        <v>2011</v>
      </c>
      <c r="B100" s="36">
        <f t="shared" ref="B100:K100" si="53">(B87-B86)/B86*100</f>
        <v>2.425333185520083</v>
      </c>
      <c r="C100" s="36">
        <f t="shared" si="53"/>
        <v>9.4430399427250187</v>
      </c>
      <c r="D100" s="36">
        <f t="shared" si="53"/>
        <v>7.3867253601446459</v>
      </c>
      <c r="E100" s="36">
        <f t="shared" si="53"/>
        <v>-0.28719613942230948</v>
      </c>
      <c r="F100" s="36">
        <f t="shared" si="53"/>
        <v>8.9967173714782671</v>
      </c>
      <c r="G100" s="36">
        <f t="shared" si="53"/>
        <v>5.498104574901002</v>
      </c>
      <c r="H100" s="36">
        <f t="shared" si="53"/>
        <v>-2.1720667205977597</v>
      </c>
      <c r="I100" s="36">
        <f t="shared" si="53"/>
        <v>-4.1443391523677775</v>
      </c>
      <c r="J100" s="36">
        <f t="shared" si="53"/>
        <v>7.7280649973836626</v>
      </c>
      <c r="K100" s="37">
        <f t="shared" si="53"/>
        <v>-1.9769794889141286</v>
      </c>
    </row>
    <row r="101" spans="1:20" x14ac:dyDescent="0.25">
      <c r="A101" s="26">
        <v>2012</v>
      </c>
      <c r="B101" s="36">
        <f t="shared" ref="B101:K101" si="54">(B88-B87)/B87*100</f>
        <v>1.7216819613272181</v>
      </c>
      <c r="C101" s="36">
        <f t="shared" si="54"/>
        <v>0.41307073134816319</v>
      </c>
      <c r="D101" s="36">
        <f t="shared" si="54"/>
        <v>7.2402247635228925</v>
      </c>
      <c r="E101" s="36">
        <f t="shared" si="54"/>
        <v>5.1078414432981081</v>
      </c>
      <c r="F101" s="36">
        <f t="shared" si="54"/>
        <v>5.7016273060230276</v>
      </c>
      <c r="G101" s="36">
        <f t="shared" si="54"/>
        <v>-7.5341928355226184E-2</v>
      </c>
      <c r="H101" s="36">
        <f t="shared" si="54"/>
        <v>1.276911830114037</v>
      </c>
      <c r="I101" s="36">
        <f t="shared" si="54"/>
        <v>2.7775889351311984</v>
      </c>
      <c r="J101" s="36">
        <f t="shared" si="54"/>
        <v>-3.1608079528147774</v>
      </c>
      <c r="K101" s="37">
        <f t="shared" si="54"/>
        <v>-0.83455262155960674</v>
      </c>
    </row>
    <row r="102" spans="1:20" x14ac:dyDescent="0.25">
      <c r="A102" s="26">
        <v>2013</v>
      </c>
      <c r="B102" s="36">
        <f t="shared" ref="B102:K102" si="55">(B89-B88)/B88*100</f>
        <v>1.9095580905489562</v>
      </c>
      <c r="C102" s="36">
        <f t="shared" si="55"/>
        <v>1.2478315073489459</v>
      </c>
      <c r="D102" s="36">
        <f t="shared" si="55"/>
        <v>-0.20358590457904741</v>
      </c>
      <c r="E102" s="36">
        <f t="shared" si="55"/>
        <v>18.454550493915185</v>
      </c>
      <c r="F102" s="36">
        <f t="shared" si="55"/>
        <v>3.8974894612035662</v>
      </c>
      <c r="G102" s="36">
        <f t="shared" si="55"/>
        <v>5.3712346323537625</v>
      </c>
      <c r="H102" s="36">
        <f t="shared" si="55"/>
        <v>2.7694880139403026</v>
      </c>
      <c r="I102" s="36">
        <f t="shared" si="55"/>
        <v>-1.0980992244918206E-2</v>
      </c>
      <c r="J102" s="36">
        <f t="shared" si="55"/>
        <v>1.9936593155555202</v>
      </c>
      <c r="K102" s="37">
        <f t="shared" si="55"/>
        <v>-2.2616598944841062</v>
      </c>
    </row>
    <row r="103" spans="1:20" x14ac:dyDescent="0.25">
      <c r="A103" s="26">
        <v>2014</v>
      </c>
      <c r="B103" s="36">
        <f t="shared" ref="B103:K103" si="56">(B90-B89)/B89*100</f>
        <v>1.7664618252281117</v>
      </c>
      <c r="C103" s="36">
        <f t="shared" si="56"/>
        <v>-2.6915801836549695</v>
      </c>
      <c r="D103" s="36">
        <f t="shared" si="56"/>
        <v>-2.9125630410455732</v>
      </c>
      <c r="E103" s="36">
        <f t="shared" si="56"/>
        <v>5.2033334320194076</v>
      </c>
      <c r="F103" s="36">
        <f t="shared" si="56"/>
        <v>-4.9670736451363444</v>
      </c>
      <c r="G103" s="36">
        <f t="shared" si="56"/>
        <v>-6.6305785187667814</v>
      </c>
      <c r="H103" s="36">
        <f t="shared" si="56"/>
        <v>-0.43411598097656728</v>
      </c>
      <c r="I103" s="36">
        <f t="shared" si="56"/>
        <v>13.468616245349283</v>
      </c>
      <c r="J103" s="36">
        <f t="shared" si="56"/>
        <v>-4.6963353904521856</v>
      </c>
      <c r="K103" s="37">
        <f t="shared" si="56"/>
        <v>11.543208179339903</v>
      </c>
    </row>
    <row r="104" spans="1:20" x14ac:dyDescent="0.25">
      <c r="A104" s="26">
        <v>2015</v>
      </c>
      <c r="B104" s="36">
        <f>(B91-B90)/B90*100</f>
        <v>6.2626550143079438</v>
      </c>
      <c r="C104" s="36">
        <f t="shared" ref="C104:K104" si="57">(C91-C90)/C90*100</f>
        <v>1.2598237694772656</v>
      </c>
      <c r="D104" s="36">
        <f t="shared" si="57"/>
        <v>9.4088006958060912</v>
      </c>
      <c r="E104" s="36">
        <f t="shared" si="57"/>
        <v>-7.8257950156384632</v>
      </c>
      <c r="F104" s="36">
        <f t="shared" si="57"/>
        <v>4.8717033299774855</v>
      </c>
      <c r="G104" s="36">
        <f t="shared" si="57"/>
        <v>8.6560517987117986</v>
      </c>
      <c r="H104" s="36">
        <f t="shared" si="57"/>
        <v>8.5514830082722035</v>
      </c>
      <c r="I104" s="36">
        <f t="shared" si="57"/>
        <v>6.6329957917275157</v>
      </c>
      <c r="J104" s="36">
        <f t="shared" si="57"/>
        <v>5.5326590235704369</v>
      </c>
      <c r="K104" s="37">
        <f t="shared" si="57"/>
        <v>4.672352952896051</v>
      </c>
    </row>
    <row r="105" spans="1:20" ht="15.75" thickBot="1" x14ac:dyDescent="0.3">
      <c r="A105" s="27">
        <v>2016</v>
      </c>
      <c r="B105" s="38">
        <f>(B90-B91)/B91*100</f>
        <v>-5.8935615842317288</v>
      </c>
      <c r="C105" s="38">
        <f t="shared" ref="C105:K105" si="58">(C90-C91)/C91*100</f>
        <v>-1.2441496761295117</v>
      </c>
      <c r="D105" s="38">
        <f t="shared" si="58"/>
        <v>-8.5996744649141874</v>
      </c>
      <c r="E105" s="38">
        <f t="shared" si="58"/>
        <v>8.4902224184805331</v>
      </c>
      <c r="F105" s="38">
        <f t="shared" si="58"/>
        <v>-4.6453935382824225</v>
      </c>
      <c r="G105" s="38">
        <f t="shared" si="58"/>
        <v>-7.9664700266740436</v>
      </c>
      <c r="H105" s="38">
        <f t="shared" si="58"/>
        <v>-7.8778131549069066</v>
      </c>
      <c r="I105" s="38">
        <f t="shared" si="58"/>
        <v>-6.22039711299389</v>
      </c>
      <c r="J105" s="38">
        <f t="shared" si="58"/>
        <v>-5.2426036402008336</v>
      </c>
      <c r="K105" s="39">
        <f t="shared" si="58"/>
        <v>-4.4637889768262609</v>
      </c>
    </row>
    <row r="112" spans="1:20" x14ac:dyDescent="0.25">
      <c r="T112" t="s">
        <v>111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zoomScaleNormal="100" workbookViewId="0"/>
  </sheetViews>
  <sheetFormatPr defaultRowHeight="15" x14ac:dyDescent="0.25"/>
  <cols>
    <col min="1" max="1" width="27.42578125" customWidth="1"/>
    <col min="2" max="3" width="16.28515625" customWidth="1"/>
    <col min="4" max="4" width="15.85546875" customWidth="1"/>
    <col min="5" max="5" width="15.7109375" customWidth="1"/>
    <col min="6" max="6" width="18.7109375" customWidth="1"/>
    <col min="7" max="12" width="16.28515625" customWidth="1"/>
    <col min="13" max="13" width="16.42578125" customWidth="1"/>
    <col min="14" max="14" width="16.28515625" customWidth="1"/>
    <col min="15" max="15" width="12.7109375" customWidth="1"/>
    <col min="16" max="16" width="11.85546875" customWidth="1"/>
  </cols>
  <sheetData>
    <row r="1" spans="1:17" ht="24" customHeight="1" thickBot="1" x14ac:dyDescent="0.4">
      <c r="A1" s="16" t="s">
        <v>46</v>
      </c>
      <c r="B1" s="7" t="s">
        <v>47</v>
      </c>
      <c r="C1" s="7" t="s">
        <v>92</v>
      </c>
      <c r="D1" s="7" t="s">
        <v>48</v>
      </c>
      <c r="E1" s="7" t="s">
        <v>93</v>
      </c>
      <c r="F1" s="7" t="s">
        <v>94</v>
      </c>
      <c r="G1" s="7" t="s">
        <v>50</v>
      </c>
      <c r="H1" s="7" t="s">
        <v>55</v>
      </c>
      <c r="I1" s="7" t="s">
        <v>51</v>
      </c>
      <c r="J1" s="7" t="s">
        <v>54</v>
      </c>
      <c r="K1" s="7" t="s">
        <v>52</v>
      </c>
      <c r="L1" s="7" t="s">
        <v>53</v>
      </c>
      <c r="M1" s="7" t="s">
        <v>97</v>
      </c>
      <c r="N1" s="7" t="s">
        <v>96</v>
      </c>
    </row>
    <row r="2" spans="1:17" ht="15.75" hidden="1" thickBot="1" x14ac:dyDescent="0.3">
      <c r="A2" s="1" t="s">
        <v>56</v>
      </c>
      <c r="B2" s="8" t="s">
        <v>36</v>
      </c>
      <c r="C2" s="9" t="s">
        <v>36</v>
      </c>
      <c r="D2" s="9" t="s">
        <v>36</v>
      </c>
      <c r="E2" s="9" t="s">
        <v>36</v>
      </c>
      <c r="F2" s="9" t="s">
        <v>36</v>
      </c>
      <c r="G2" s="9" t="s">
        <v>36</v>
      </c>
      <c r="H2" s="9" t="s">
        <v>36</v>
      </c>
      <c r="I2" s="9" t="s">
        <v>36</v>
      </c>
      <c r="J2" s="9" t="s">
        <v>36</v>
      </c>
      <c r="K2" s="9" t="s">
        <v>43</v>
      </c>
      <c r="L2" s="9" t="s">
        <v>43</v>
      </c>
      <c r="M2" s="9" t="s">
        <v>43</v>
      </c>
      <c r="N2" s="9" t="s">
        <v>43</v>
      </c>
      <c r="O2" s="2"/>
      <c r="P2" s="2"/>
      <c r="Q2" s="2"/>
    </row>
    <row r="3" spans="1:17" ht="15.75" hidden="1" thickBot="1" x14ac:dyDescent="0.3">
      <c r="A3" s="1" t="s">
        <v>57</v>
      </c>
      <c r="B3" s="8" t="s">
        <v>36</v>
      </c>
      <c r="C3" s="9" t="s">
        <v>36</v>
      </c>
      <c r="D3" s="9" t="s">
        <v>36</v>
      </c>
      <c r="E3" s="9" t="s">
        <v>36</v>
      </c>
      <c r="F3" s="9" t="s">
        <v>36</v>
      </c>
      <c r="G3" s="9" t="s">
        <v>36</v>
      </c>
      <c r="H3" s="9" t="s">
        <v>36</v>
      </c>
      <c r="I3" s="9" t="s">
        <v>36</v>
      </c>
      <c r="J3" s="9" t="s">
        <v>36</v>
      </c>
      <c r="K3" s="9" t="s">
        <v>43</v>
      </c>
      <c r="L3" s="9" t="s">
        <v>43</v>
      </c>
      <c r="M3" s="9" t="s">
        <v>43</v>
      </c>
      <c r="N3" s="9" t="s">
        <v>43</v>
      </c>
      <c r="O3" s="2"/>
      <c r="P3" s="2"/>
      <c r="Q3" s="2"/>
    </row>
    <row r="4" spans="1:17" ht="15.75" hidden="1" thickBot="1" x14ac:dyDescent="0.3">
      <c r="A4" s="1" t="s">
        <v>58</v>
      </c>
      <c r="B4" s="8" t="s">
        <v>36</v>
      </c>
      <c r="C4" s="9" t="s">
        <v>36</v>
      </c>
      <c r="D4" s="9" t="s">
        <v>36</v>
      </c>
      <c r="E4" s="9" t="s">
        <v>36</v>
      </c>
      <c r="F4" s="9" t="s">
        <v>36</v>
      </c>
      <c r="G4" s="9" t="s">
        <v>36</v>
      </c>
      <c r="H4" s="9" t="s">
        <v>36</v>
      </c>
      <c r="I4" s="9" t="s">
        <v>36</v>
      </c>
      <c r="J4" s="9" t="s">
        <v>36</v>
      </c>
      <c r="K4" s="9" t="s">
        <v>43</v>
      </c>
      <c r="L4" s="9" t="s">
        <v>43</v>
      </c>
      <c r="M4" s="9" t="s">
        <v>43</v>
      </c>
      <c r="N4" s="9" t="s">
        <v>43</v>
      </c>
      <c r="O4" s="2"/>
      <c r="P4" s="2"/>
      <c r="Q4" s="2"/>
    </row>
    <row r="5" spans="1:17" ht="15.75" hidden="1" thickBot="1" x14ac:dyDescent="0.3">
      <c r="A5" s="1" t="s">
        <v>59</v>
      </c>
      <c r="B5" s="8" t="s">
        <v>36</v>
      </c>
      <c r="C5" s="9" t="s">
        <v>36</v>
      </c>
      <c r="D5" s="9" t="s">
        <v>36</v>
      </c>
      <c r="E5" s="9" t="s">
        <v>36</v>
      </c>
      <c r="F5" s="9" t="s">
        <v>36</v>
      </c>
      <c r="G5" s="9" t="s">
        <v>36</v>
      </c>
      <c r="H5" s="9" t="s">
        <v>36</v>
      </c>
      <c r="I5" s="9" t="s">
        <v>36</v>
      </c>
      <c r="J5" s="9" t="s">
        <v>36</v>
      </c>
      <c r="K5" s="9" t="s">
        <v>43</v>
      </c>
      <c r="L5" s="9" t="s">
        <v>43</v>
      </c>
      <c r="M5" s="9" t="s">
        <v>43</v>
      </c>
      <c r="N5" s="9" t="s">
        <v>43</v>
      </c>
      <c r="O5" s="2"/>
      <c r="P5" s="2"/>
      <c r="Q5" s="2"/>
    </row>
    <row r="6" spans="1:17" ht="15.75" hidden="1" thickBot="1" x14ac:dyDescent="0.3">
      <c r="A6" s="1" t="s">
        <v>60</v>
      </c>
      <c r="B6" s="8" t="s">
        <v>36</v>
      </c>
      <c r="C6" s="9" t="s">
        <v>36</v>
      </c>
      <c r="D6" s="9" t="s">
        <v>36</v>
      </c>
      <c r="E6" s="9" t="s">
        <v>36</v>
      </c>
      <c r="F6" s="9" t="s">
        <v>36</v>
      </c>
      <c r="G6" s="9" t="s">
        <v>36</v>
      </c>
      <c r="H6" s="9" t="s">
        <v>36</v>
      </c>
      <c r="I6" s="9" t="s">
        <v>36</v>
      </c>
      <c r="J6" s="9" t="s">
        <v>36</v>
      </c>
      <c r="K6" s="9" t="s">
        <v>43</v>
      </c>
      <c r="L6" s="9" t="s">
        <v>43</v>
      </c>
      <c r="M6" s="9" t="s">
        <v>43</v>
      </c>
      <c r="N6" s="9" t="s">
        <v>43</v>
      </c>
      <c r="O6" s="2"/>
      <c r="P6" s="2"/>
      <c r="Q6" s="2"/>
    </row>
    <row r="7" spans="1:17" ht="15.75" hidden="1" thickBot="1" x14ac:dyDescent="0.3">
      <c r="A7" s="1" t="s">
        <v>61</v>
      </c>
      <c r="B7" s="8" t="s">
        <v>36</v>
      </c>
      <c r="C7" s="9" t="s">
        <v>36</v>
      </c>
      <c r="D7" s="9" t="s">
        <v>36</v>
      </c>
      <c r="E7" s="9" t="s">
        <v>36</v>
      </c>
      <c r="F7" s="9" t="s">
        <v>36</v>
      </c>
      <c r="G7" s="9" t="s">
        <v>36</v>
      </c>
      <c r="H7" s="9" t="s">
        <v>36</v>
      </c>
      <c r="I7" s="9" t="s">
        <v>36</v>
      </c>
      <c r="J7" s="9" t="s">
        <v>36</v>
      </c>
      <c r="K7" s="9" t="s">
        <v>43</v>
      </c>
      <c r="L7" s="9" t="s">
        <v>43</v>
      </c>
      <c r="M7" s="9" t="s">
        <v>43</v>
      </c>
      <c r="N7" s="9" t="s">
        <v>43</v>
      </c>
      <c r="O7" s="2"/>
      <c r="P7" s="2"/>
      <c r="Q7" s="2"/>
    </row>
    <row r="8" spans="1:17" ht="15.75" hidden="1" thickBot="1" x14ac:dyDescent="0.3">
      <c r="A8" s="1" t="s">
        <v>62</v>
      </c>
      <c r="B8" s="8" t="s">
        <v>36</v>
      </c>
      <c r="C8" s="9" t="s">
        <v>36</v>
      </c>
      <c r="D8" s="9" t="s">
        <v>36</v>
      </c>
      <c r="E8" s="9" t="s">
        <v>36</v>
      </c>
      <c r="F8" s="9" t="s">
        <v>36</v>
      </c>
      <c r="G8" s="9" t="s">
        <v>36</v>
      </c>
      <c r="H8" s="9" t="s">
        <v>36</v>
      </c>
      <c r="I8" s="9" t="s">
        <v>36</v>
      </c>
      <c r="J8" s="9" t="s">
        <v>36</v>
      </c>
      <c r="K8" s="9" t="s">
        <v>43</v>
      </c>
      <c r="L8" s="9" t="s">
        <v>43</v>
      </c>
      <c r="M8" s="9" t="s">
        <v>43</v>
      </c>
      <c r="N8" s="9" t="s">
        <v>43</v>
      </c>
      <c r="O8" s="2"/>
      <c r="P8" s="2"/>
      <c r="Q8" s="2"/>
    </row>
    <row r="9" spans="1:17" ht="15.75" hidden="1" thickBot="1" x14ac:dyDescent="0.3">
      <c r="A9" s="1" t="s">
        <v>63</v>
      </c>
      <c r="B9" s="8" t="s">
        <v>36</v>
      </c>
      <c r="C9" s="9" t="s">
        <v>36</v>
      </c>
      <c r="D9" s="9" t="s">
        <v>36</v>
      </c>
      <c r="E9" s="9" t="s">
        <v>36</v>
      </c>
      <c r="F9" s="9" t="s">
        <v>36</v>
      </c>
      <c r="G9" s="9" t="s">
        <v>36</v>
      </c>
      <c r="H9" s="9" t="s">
        <v>36</v>
      </c>
      <c r="I9" s="9" t="s">
        <v>36</v>
      </c>
      <c r="J9" s="9" t="s">
        <v>36</v>
      </c>
      <c r="K9" s="9" t="s">
        <v>43</v>
      </c>
      <c r="L9" s="9" t="s">
        <v>43</v>
      </c>
      <c r="M9" s="9" t="s">
        <v>43</v>
      </c>
      <c r="N9" s="9" t="s">
        <v>43</v>
      </c>
      <c r="O9" s="2"/>
      <c r="P9" s="2"/>
      <c r="Q9" s="2"/>
    </row>
    <row r="10" spans="1:17" ht="15.75" hidden="1" thickBot="1" x14ac:dyDescent="0.3">
      <c r="A10" s="1" t="s">
        <v>64</v>
      </c>
      <c r="B10" s="8" t="s">
        <v>36</v>
      </c>
      <c r="C10" s="9" t="s">
        <v>36</v>
      </c>
      <c r="D10" s="9" t="s">
        <v>36</v>
      </c>
      <c r="E10" s="9" t="s">
        <v>36</v>
      </c>
      <c r="F10" s="9" t="s">
        <v>36</v>
      </c>
      <c r="G10" s="9" t="s">
        <v>36</v>
      </c>
      <c r="H10" s="9" t="s">
        <v>36</v>
      </c>
      <c r="I10" s="9" t="s">
        <v>36</v>
      </c>
      <c r="J10" s="9" t="s">
        <v>36</v>
      </c>
      <c r="K10" s="9" t="s">
        <v>43</v>
      </c>
      <c r="L10" s="9" t="s">
        <v>43</v>
      </c>
      <c r="M10" s="9" t="s">
        <v>43</v>
      </c>
      <c r="N10" s="9" t="s">
        <v>43</v>
      </c>
      <c r="O10" s="2"/>
      <c r="P10" s="2"/>
      <c r="Q10" s="2"/>
    </row>
    <row r="11" spans="1:17" ht="15.75" hidden="1" thickBot="1" x14ac:dyDescent="0.3">
      <c r="A11" s="1" t="s">
        <v>65</v>
      </c>
      <c r="B11" s="8" t="s">
        <v>36</v>
      </c>
      <c r="C11" s="9" t="s">
        <v>36</v>
      </c>
      <c r="D11" s="9" t="s">
        <v>36</v>
      </c>
      <c r="E11" s="9" t="s">
        <v>36</v>
      </c>
      <c r="F11" s="9" t="s">
        <v>36</v>
      </c>
      <c r="G11" s="9" t="s">
        <v>36</v>
      </c>
      <c r="H11" s="9" t="s">
        <v>36</v>
      </c>
      <c r="I11" s="9" t="s">
        <v>36</v>
      </c>
      <c r="J11" s="9" t="s">
        <v>36</v>
      </c>
      <c r="K11" s="9" t="s">
        <v>43</v>
      </c>
      <c r="L11" s="9" t="s">
        <v>43</v>
      </c>
      <c r="M11" s="9" t="s">
        <v>43</v>
      </c>
      <c r="N11" s="9" t="s">
        <v>43</v>
      </c>
      <c r="O11" s="2"/>
      <c r="P11" s="2"/>
      <c r="Q11" s="2"/>
    </row>
    <row r="12" spans="1:17" ht="15.75" hidden="1" thickBot="1" x14ac:dyDescent="0.3">
      <c r="A12" s="1" t="s">
        <v>66</v>
      </c>
      <c r="B12" s="8" t="s">
        <v>36</v>
      </c>
      <c r="C12" s="9" t="s">
        <v>36</v>
      </c>
      <c r="D12" s="9" t="s">
        <v>36</v>
      </c>
      <c r="E12" s="9" t="s">
        <v>36</v>
      </c>
      <c r="F12" s="9" t="s">
        <v>36</v>
      </c>
      <c r="G12" s="9" t="s">
        <v>36</v>
      </c>
      <c r="H12" s="9" t="s">
        <v>36</v>
      </c>
      <c r="I12" s="9" t="s">
        <v>36</v>
      </c>
      <c r="J12" s="9" t="s">
        <v>36</v>
      </c>
      <c r="K12" s="9" t="s">
        <v>43</v>
      </c>
      <c r="L12" s="9" t="s">
        <v>43</v>
      </c>
      <c r="M12" s="9" t="s">
        <v>43</v>
      </c>
      <c r="N12" s="9" t="s">
        <v>43</v>
      </c>
      <c r="O12" s="2"/>
      <c r="P12" s="2"/>
      <c r="Q12" s="2"/>
    </row>
    <row r="13" spans="1:17" ht="15.75" hidden="1" thickBot="1" x14ac:dyDescent="0.3">
      <c r="A13" s="1" t="s">
        <v>67</v>
      </c>
      <c r="B13" s="8" t="s">
        <v>36</v>
      </c>
      <c r="C13" s="9" t="s">
        <v>36</v>
      </c>
      <c r="D13" s="9" t="s">
        <v>36</v>
      </c>
      <c r="E13" s="9" t="s">
        <v>36</v>
      </c>
      <c r="F13" s="9" t="s">
        <v>36</v>
      </c>
      <c r="G13" s="9" t="s">
        <v>36</v>
      </c>
      <c r="H13" s="9" t="s">
        <v>36</v>
      </c>
      <c r="I13" s="9" t="s">
        <v>36</v>
      </c>
      <c r="J13" s="9" t="s">
        <v>36</v>
      </c>
      <c r="K13" s="9" t="s">
        <v>43</v>
      </c>
      <c r="L13" s="9" t="s">
        <v>43</v>
      </c>
      <c r="M13" s="9" t="s">
        <v>43</v>
      </c>
      <c r="N13" s="9" t="s">
        <v>43</v>
      </c>
      <c r="O13" s="2"/>
      <c r="P13" s="2"/>
      <c r="Q13" s="2"/>
    </row>
    <row r="14" spans="1:17" ht="15.75" hidden="1" thickBot="1" x14ac:dyDescent="0.3">
      <c r="A14" s="1" t="s">
        <v>68</v>
      </c>
      <c r="B14" s="8" t="s">
        <v>36</v>
      </c>
      <c r="C14" s="9" t="s">
        <v>36</v>
      </c>
      <c r="D14" s="9" t="s">
        <v>36</v>
      </c>
      <c r="E14" s="9" t="s">
        <v>36</v>
      </c>
      <c r="F14" s="9" t="s">
        <v>36</v>
      </c>
      <c r="G14" s="9" t="s">
        <v>36</v>
      </c>
      <c r="H14" s="9" t="s">
        <v>36</v>
      </c>
      <c r="I14" s="9" t="s">
        <v>36</v>
      </c>
      <c r="J14" s="9" t="s">
        <v>36</v>
      </c>
      <c r="K14" s="9" t="s">
        <v>43</v>
      </c>
      <c r="L14" s="9" t="s">
        <v>43</v>
      </c>
      <c r="M14" s="9" t="s">
        <v>43</v>
      </c>
      <c r="N14" s="9" t="s">
        <v>43</v>
      </c>
      <c r="O14" s="2"/>
      <c r="P14" s="2"/>
      <c r="Q14" s="2"/>
    </row>
    <row r="15" spans="1:17" ht="15.75" hidden="1" thickBot="1" x14ac:dyDescent="0.3">
      <c r="A15" s="1" t="s">
        <v>69</v>
      </c>
      <c r="B15" s="8" t="s">
        <v>36</v>
      </c>
      <c r="C15" s="9" t="s">
        <v>36</v>
      </c>
      <c r="D15" s="9" t="s">
        <v>36</v>
      </c>
      <c r="E15" s="9" t="s">
        <v>36</v>
      </c>
      <c r="F15" s="9" t="s">
        <v>36</v>
      </c>
      <c r="G15" s="9" t="s">
        <v>36</v>
      </c>
      <c r="H15" s="9" t="s">
        <v>36</v>
      </c>
      <c r="I15" s="9" t="s">
        <v>36</v>
      </c>
      <c r="J15" s="9" t="s">
        <v>36</v>
      </c>
      <c r="K15" s="9" t="s">
        <v>43</v>
      </c>
      <c r="L15" s="9" t="s">
        <v>43</v>
      </c>
      <c r="M15" s="9" t="s">
        <v>43</v>
      </c>
      <c r="N15" s="9" t="s">
        <v>43</v>
      </c>
      <c r="O15" s="2"/>
      <c r="P15" s="2"/>
      <c r="Q15" s="2"/>
    </row>
    <row r="16" spans="1:17" ht="15.75" hidden="1" thickBot="1" x14ac:dyDescent="0.3">
      <c r="A16" s="1" t="s">
        <v>70</v>
      </c>
      <c r="B16" s="8" t="s">
        <v>36</v>
      </c>
      <c r="C16" s="9" t="s">
        <v>36</v>
      </c>
      <c r="D16" s="9" t="s">
        <v>36</v>
      </c>
      <c r="E16" s="9" t="s">
        <v>36</v>
      </c>
      <c r="F16" s="9" t="s">
        <v>36</v>
      </c>
      <c r="G16" s="9" t="s">
        <v>36</v>
      </c>
      <c r="H16" s="9" t="s">
        <v>36</v>
      </c>
      <c r="I16" s="9" t="s">
        <v>36</v>
      </c>
      <c r="J16" s="9" t="s">
        <v>36</v>
      </c>
      <c r="K16" s="9" t="s">
        <v>43</v>
      </c>
      <c r="L16" s="9" t="s">
        <v>43</v>
      </c>
      <c r="M16" s="9" t="s">
        <v>43</v>
      </c>
      <c r="N16" s="9" t="s">
        <v>43</v>
      </c>
      <c r="O16" s="2"/>
      <c r="P16" s="2"/>
      <c r="Q16" s="2"/>
    </row>
    <row r="17" spans="1:17" ht="15.75" hidden="1" thickBot="1" x14ac:dyDescent="0.3">
      <c r="A17" s="1" t="s">
        <v>71</v>
      </c>
      <c r="B17" s="8" t="s">
        <v>36</v>
      </c>
      <c r="C17" s="9" t="s">
        <v>36</v>
      </c>
      <c r="D17" s="9" t="s">
        <v>36</v>
      </c>
      <c r="E17" s="9" t="s">
        <v>36</v>
      </c>
      <c r="F17" s="9" t="s">
        <v>36</v>
      </c>
      <c r="G17" s="9" t="s">
        <v>36</v>
      </c>
      <c r="H17" s="9" t="s">
        <v>36</v>
      </c>
      <c r="I17" s="9" t="s">
        <v>36</v>
      </c>
      <c r="J17" s="9" t="s">
        <v>36</v>
      </c>
      <c r="K17" s="9" t="s">
        <v>43</v>
      </c>
      <c r="L17" s="9" t="s">
        <v>43</v>
      </c>
      <c r="M17" s="9" t="s">
        <v>43</v>
      </c>
      <c r="N17" s="9" t="s">
        <v>43</v>
      </c>
      <c r="O17" s="2"/>
      <c r="P17" s="2"/>
      <c r="Q17" s="2"/>
    </row>
    <row r="18" spans="1:17" ht="15.75" hidden="1" thickBot="1" x14ac:dyDescent="0.3">
      <c r="A18" s="1" t="s">
        <v>72</v>
      </c>
      <c r="B18" s="8" t="s">
        <v>36</v>
      </c>
      <c r="C18" s="9" t="s">
        <v>36</v>
      </c>
      <c r="D18" s="9" t="s">
        <v>36</v>
      </c>
      <c r="E18" s="9" t="s">
        <v>36</v>
      </c>
      <c r="F18" s="9" t="s">
        <v>36</v>
      </c>
      <c r="G18" s="9" t="s">
        <v>36</v>
      </c>
      <c r="H18" s="9" t="s">
        <v>36</v>
      </c>
      <c r="I18" s="9" t="s">
        <v>36</v>
      </c>
      <c r="J18" s="9" t="s">
        <v>36</v>
      </c>
      <c r="K18" s="9" t="s">
        <v>43</v>
      </c>
      <c r="L18" s="9" t="s">
        <v>43</v>
      </c>
      <c r="M18" s="9" t="s">
        <v>43</v>
      </c>
      <c r="N18" s="9" t="s">
        <v>43</v>
      </c>
      <c r="O18" s="2"/>
      <c r="P18" s="2"/>
      <c r="Q18" s="2"/>
    </row>
    <row r="19" spans="1:17" ht="15.75" hidden="1" thickBot="1" x14ac:dyDescent="0.3">
      <c r="A19" s="1" t="s">
        <v>73</v>
      </c>
      <c r="B19" s="8" t="s">
        <v>36</v>
      </c>
      <c r="C19" s="9" t="s">
        <v>36</v>
      </c>
      <c r="D19" s="9" t="s">
        <v>36</v>
      </c>
      <c r="E19" s="9" t="s">
        <v>36</v>
      </c>
      <c r="F19" s="9" t="s">
        <v>36</v>
      </c>
      <c r="G19" s="9" t="s">
        <v>36</v>
      </c>
      <c r="H19" s="9" t="s">
        <v>36</v>
      </c>
      <c r="I19" s="9" t="s">
        <v>36</v>
      </c>
      <c r="J19" s="9" t="s">
        <v>36</v>
      </c>
      <c r="K19" s="9" t="s">
        <v>43</v>
      </c>
      <c r="L19" s="9" t="s">
        <v>43</v>
      </c>
      <c r="M19" s="9" t="s">
        <v>43</v>
      </c>
      <c r="N19" s="9" t="s">
        <v>43</v>
      </c>
      <c r="O19" s="2"/>
      <c r="P19" s="2"/>
      <c r="Q19" s="2"/>
    </row>
    <row r="20" spans="1:17" ht="15.75" hidden="1" thickBot="1" x14ac:dyDescent="0.3">
      <c r="A20" s="1" t="s">
        <v>74</v>
      </c>
      <c r="B20" s="8" t="s">
        <v>36</v>
      </c>
      <c r="C20" s="9" t="s">
        <v>36</v>
      </c>
      <c r="D20" s="9" t="s">
        <v>36</v>
      </c>
      <c r="E20" s="9" t="s">
        <v>36</v>
      </c>
      <c r="F20" s="9" t="s">
        <v>36</v>
      </c>
      <c r="G20" s="9" t="s">
        <v>36</v>
      </c>
      <c r="H20" s="9" t="s">
        <v>36</v>
      </c>
      <c r="I20" s="9" t="s">
        <v>36</v>
      </c>
      <c r="J20" s="9" t="s">
        <v>36</v>
      </c>
      <c r="K20" s="9" t="s">
        <v>43</v>
      </c>
      <c r="L20" s="9" t="s">
        <v>43</v>
      </c>
      <c r="M20" s="9" t="s">
        <v>43</v>
      </c>
      <c r="N20" s="9" t="s">
        <v>43</v>
      </c>
      <c r="O20" s="2"/>
      <c r="P20" s="2"/>
      <c r="Q20" s="2"/>
    </row>
    <row r="21" spans="1:17" ht="15.75" hidden="1" thickBot="1" x14ac:dyDescent="0.3">
      <c r="A21" s="1" t="s">
        <v>75</v>
      </c>
      <c r="B21" s="8" t="s">
        <v>36</v>
      </c>
      <c r="C21" s="9" t="s">
        <v>36</v>
      </c>
      <c r="D21" s="9" t="s">
        <v>36</v>
      </c>
      <c r="E21" s="9" t="s">
        <v>36</v>
      </c>
      <c r="F21" s="9" t="s">
        <v>36</v>
      </c>
      <c r="G21" s="9" t="s">
        <v>36</v>
      </c>
      <c r="H21" s="9" t="s">
        <v>36</v>
      </c>
      <c r="I21" s="9" t="s">
        <v>36</v>
      </c>
      <c r="J21" s="9" t="s">
        <v>36</v>
      </c>
      <c r="K21" s="9" t="s">
        <v>43</v>
      </c>
      <c r="L21" s="9" t="s">
        <v>43</v>
      </c>
      <c r="M21" s="9" t="s">
        <v>43</v>
      </c>
      <c r="N21" s="9" t="s">
        <v>43</v>
      </c>
      <c r="O21" s="2"/>
      <c r="P21" s="2"/>
      <c r="Q21" s="2"/>
    </row>
    <row r="22" spans="1:17" ht="15.75" hidden="1" thickBot="1" x14ac:dyDescent="0.3">
      <c r="A22" s="1" t="s">
        <v>76</v>
      </c>
      <c r="B22" s="8" t="s">
        <v>36</v>
      </c>
      <c r="C22" s="9" t="s">
        <v>36</v>
      </c>
      <c r="D22" s="9" t="s">
        <v>36</v>
      </c>
      <c r="E22" s="9" t="s">
        <v>36</v>
      </c>
      <c r="F22" s="9" t="s">
        <v>36</v>
      </c>
      <c r="G22" s="9" t="s">
        <v>36</v>
      </c>
      <c r="H22" s="9" t="s">
        <v>36</v>
      </c>
      <c r="I22" s="9" t="s">
        <v>36</v>
      </c>
      <c r="J22" s="9" t="s">
        <v>36</v>
      </c>
      <c r="K22" s="9" t="s">
        <v>43</v>
      </c>
      <c r="L22" s="9" t="s">
        <v>43</v>
      </c>
      <c r="M22" s="9" t="s">
        <v>43</v>
      </c>
      <c r="N22" s="9" t="s">
        <v>43</v>
      </c>
      <c r="O22" s="2"/>
      <c r="P22" s="2"/>
      <c r="Q22" s="2"/>
    </row>
    <row r="23" spans="1:17" ht="15.75" hidden="1" thickBot="1" x14ac:dyDescent="0.3">
      <c r="A23" s="1" t="s">
        <v>77</v>
      </c>
      <c r="B23" s="8" t="s">
        <v>36</v>
      </c>
      <c r="C23" s="9" t="s">
        <v>36</v>
      </c>
      <c r="D23" s="9" t="s">
        <v>36</v>
      </c>
      <c r="E23" s="9" t="s">
        <v>36</v>
      </c>
      <c r="F23" s="9" t="s">
        <v>36</v>
      </c>
      <c r="G23" s="9" t="s">
        <v>36</v>
      </c>
      <c r="H23" s="9" t="s">
        <v>36</v>
      </c>
      <c r="I23" s="9" t="s">
        <v>36</v>
      </c>
      <c r="J23" s="9" t="s">
        <v>36</v>
      </c>
      <c r="K23" s="9" t="s">
        <v>43</v>
      </c>
      <c r="L23" s="9" t="s">
        <v>43</v>
      </c>
      <c r="M23" s="9" t="s">
        <v>43</v>
      </c>
      <c r="N23" s="9" t="s">
        <v>43</v>
      </c>
      <c r="O23" s="2"/>
      <c r="P23" s="2"/>
      <c r="Q23" s="2"/>
    </row>
    <row r="24" spans="1:17" ht="15.75" hidden="1" thickBot="1" x14ac:dyDescent="0.3">
      <c r="A24" s="1" t="s">
        <v>78</v>
      </c>
      <c r="B24" s="8" t="s">
        <v>36</v>
      </c>
      <c r="C24" s="9" t="s">
        <v>36</v>
      </c>
      <c r="D24" s="9" t="s">
        <v>36</v>
      </c>
      <c r="E24" s="9" t="s">
        <v>36</v>
      </c>
      <c r="F24" s="9" t="s">
        <v>36</v>
      </c>
      <c r="G24" s="9" t="s">
        <v>36</v>
      </c>
      <c r="H24" s="9" t="s">
        <v>36</v>
      </c>
      <c r="I24" s="9" t="s">
        <v>36</v>
      </c>
      <c r="J24" s="9" t="s">
        <v>36</v>
      </c>
      <c r="K24" s="9" t="s">
        <v>43</v>
      </c>
      <c r="L24" s="9" t="s">
        <v>43</v>
      </c>
      <c r="M24" s="9" t="s">
        <v>43</v>
      </c>
      <c r="N24" s="9" t="s">
        <v>43</v>
      </c>
      <c r="O24" s="2"/>
      <c r="P24" s="2"/>
      <c r="Q24" s="2"/>
    </row>
    <row r="25" spans="1:17" ht="15.75" hidden="1" thickBot="1" x14ac:dyDescent="0.3">
      <c r="A25" s="1" t="s">
        <v>79</v>
      </c>
      <c r="B25" s="8" t="s">
        <v>36</v>
      </c>
      <c r="C25" s="9" t="s">
        <v>36</v>
      </c>
      <c r="D25" s="9" t="s">
        <v>36</v>
      </c>
      <c r="E25" s="9" t="s">
        <v>36</v>
      </c>
      <c r="F25" s="9" t="s">
        <v>36</v>
      </c>
      <c r="G25" s="9" t="s">
        <v>36</v>
      </c>
      <c r="H25" s="9" t="s">
        <v>36</v>
      </c>
      <c r="I25" s="9" t="s">
        <v>36</v>
      </c>
      <c r="J25" s="9" t="s">
        <v>36</v>
      </c>
      <c r="K25" s="9" t="s">
        <v>43</v>
      </c>
      <c r="L25" s="9" t="s">
        <v>43</v>
      </c>
      <c r="M25" s="9" t="s">
        <v>43</v>
      </c>
      <c r="N25" s="9" t="s">
        <v>43</v>
      </c>
      <c r="O25" s="2"/>
      <c r="P25" s="2"/>
      <c r="Q25" s="2"/>
    </row>
    <row r="26" spans="1:17" ht="15.75" hidden="1" thickBot="1" x14ac:dyDescent="0.3">
      <c r="A26" s="1" t="s">
        <v>80</v>
      </c>
      <c r="B26" s="8" t="s">
        <v>36</v>
      </c>
      <c r="C26" s="9" t="s">
        <v>36</v>
      </c>
      <c r="D26" s="9" t="s">
        <v>36</v>
      </c>
      <c r="E26" s="9" t="s">
        <v>36</v>
      </c>
      <c r="F26" s="9" t="s">
        <v>36</v>
      </c>
      <c r="G26" s="9" t="s">
        <v>36</v>
      </c>
      <c r="H26" s="9" t="s">
        <v>36</v>
      </c>
      <c r="I26" s="9" t="s">
        <v>36</v>
      </c>
      <c r="J26" s="9" t="s">
        <v>36</v>
      </c>
      <c r="K26" s="9" t="s">
        <v>43</v>
      </c>
      <c r="L26" s="9" t="s">
        <v>43</v>
      </c>
      <c r="M26" s="9" t="s">
        <v>43</v>
      </c>
      <c r="N26" s="9" t="s">
        <v>43</v>
      </c>
      <c r="O26" s="2"/>
      <c r="P26" s="2"/>
      <c r="Q26" s="2"/>
    </row>
    <row r="27" spans="1:17" ht="15.75" hidden="1" thickBot="1" x14ac:dyDescent="0.3">
      <c r="A27" s="1" t="s">
        <v>81</v>
      </c>
      <c r="B27" s="8" t="s">
        <v>36</v>
      </c>
      <c r="C27" s="9" t="s">
        <v>36</v>
      </c>
      <c r="D27" s="9" t="s">
        <v>36</v>
      </c>
      <c r="E27" s="9" t="s">
        <v>36</v>
      </c>
      <c r="F27" s="9" t="s">
        <v>36</v>
      </c>
      <c r="G27" s="9" t="s">
        <v>36</v>
      </c>
      <c r="H27" s="9" t="s">
        <v>36</v>
      </c>
      <c r="I27" s="9" t="s">
        <v>36</v>
      </c>
      <c r="J27" s="9" t="s">
        <v>36</v>
      </c>
      <c r="K27" s="9" t="s">
        <v>43</v>
      </c>
      <c r="L27" s="9" t="s">
        <v>43</v>
      </c>
      <c r="M27" s="9" t="s">
        <v>43</v>
      </c>
      <c r="N27" s="9" t="s">
        <v>43</v>
      </c>
      <c r="O27" s="2"/>
      <c r="P27" s="2"/>
      <c r="Q27" s="2"/>
    </row>
    <row r="28" spans="1:17" ht="15.75" hidden="1" thickBot="1" x14ac:dyDescent="0.3">
      <c r="A28" s="1" t="s">
        <v>82</v>
      </c>
      <c r="B28" s="8" t="s">
        <v>36</v>
      </c>
      <c r="C28" s="9" t="s">
        <v>36</v>
      </c>
      <c r="D28" s="9" t="s">
        <v>36</v>
      </c>
      <c r="E28" s="9" t="s">
        <v>36</v>
      </c>
      <c r="F28" s="9" t="s">
        <v>36</v>
      </c>
      <c r="G28" s="9" t="s">
        <v>36</v>
      </c>
      <c r="H28" s="9" t="s">
        <v>36</v>
      </c>
      <c r="I28" s="9" t="s">
        <v>36</v>
      </c>
      <c r="J28" s="9" t="s">
        <v>36</v>
      </c>
      <c r="K28" s="9" t="s">
        <v>43</v>
      </c>
      <c r="L28" s="9" t="s">
        <v>43</v>
      </c>
      <c r="M28" s="9" t="s">
        <v>43</v>
      </c>
      <c r="N28" s="9" t="s">
        <v>43</v>
      </c>
      <c r="O28" s="2"/>
      <c r="P28" s="2"/>
      <c r="Q28" s="2"/>
    </row>
    <row r="29" spans="1:17" ht="15.75" hidden="1" thickBot="1" x14ac:dyDescent="0.3">
      <c r="A29" s="1" t="s">
        <v>83</v>
      </c>
      <c r="B29" s="8" t="s">
        <v>36</v>
      </c>
      <c r="C29" s="9" t="s">
        <v>36</v>
      </c>
      <c r="D29" s="9" t="s">
        <v>36</v>
      </c>
      <c r="E29" s="9" t="s">
        <v>36</v>
      </c>
      <c r="F29" s="9" t="s">
        <v>36</v>
      </c>
      <c r="G29" s="9" t="s">
        <v>36</v>
      </c>
      <c r="H29" s="9" t="s">
        <v>36</v>
      </c>
      <c r="I29" s="9" t="s">
        <v>36</v>
      </c>
      <c r="J29" s="9" t="s">
        <v>36</v>
      </c>
      <c r="K29" s="9" t="s">
        <v>43</v>
      </c>
      <c r="L29" s="9" t="s">
        <v>43</v>
      </c>
      <c r="M29" s="9" t="s">
        <v>43</v>
      </c>
      <c r="N29" s="9" t="s">
        <v>43</v>
      </c>
      <c r="O29" s="2"/>
      <c r="P29" s="2"/>
      <c r="Q29" s="2"/>
    </row>
    <row r="30" spans="1:17" ht="15.75" thickBot="1" x14ac:dyDescent="0.3">
      <c r="A30" s="1" t="s">
        <v>84</v>
      </c>
      <c r="B30" s="8">
        <v>222.45766763245524</v>
      </c>
      <c r="C30" s="8">
        <v>466.04679019748505</v>
      </c>
      <c r="D30" s="8">
        <v>753</v>
      </c>
      <c r="E30" s="8">
        <v>105.38608653671454</v>
      </c>
      <c r="F30" s="8">
        <v>175.64877041513478</v>
      </c>
      <c r="G30" s="8">
        <v>371.10847958923983</v>
      </c>
      <c r="H30" s="8">
        <v>129.29799395892402</v>
      </c>
      <c r="I30" s="8">
        <v>1134.5874146454598</v>
      </c>
      <c r="J30" s="8">
        <v>439.74759276389165</v>
      </c>
      <c r="K30" s="8">
        <v>346.72371000470451</v>
      </c>
      <c r="L30" s="8">
        <v>652.11959834606898</v>
      </c>
      <c r="M30" s="8">
        <v>821.74797957282738</v>
      </c>
      <c r="N30" s="8">
        <v>572.50664276285306</v>
      </c>
      <c r="O30" s="2"/>
      <c r="P30" s="2"/>
      <c r="Q30" s="2"/>
    </row>
    <row r="31" spans="1:17" ht="15.75" thickBot="1" x14ac:dyDescent="0.3">
      <c r="A31" s="1" t="s">
        <v>85</v>
      </c>
      <c r="B31" s="8">
        <v>268.22844436839966</v>
      </c>
      <c r="C31" s="8">
        <v>447.3192620673679</v>
      </c>
      <c r="D31" s="8">
        <v>722.12887008824896</v>
      </c>
      <c r="E31" s="8">
        <v>115.78091110443815</v>
      </c>
      <c r="F31" s="8">
        <v>173.47445187079416</v>
      </c>
      <c r="G31" s="8">
        <v>374.49108342166045</v>
      </c>
      <c r="H31" s="8">
        <v>133.53501052015685</v>
      </c>
      <c r="I31" s="8">
        <v>1064.6952888823591</v>
      </c>
      <c r="J31" s="8">
        <v>393.593295118762</v>
      </c>
      <c r="K31" s="8">
        <v>345.33759756701147</v>
      </c>
      <c r="L31" s="8">
        <v>625.05572305797659</v>
      </c>
      <c r="M31" s="8">
        <v>788.14957123894851</v>
      </c>
      <c r="N31" s="8">
        <v>504.95170196569188</v>
      </c>
      <c r="O31" s="2"/>
      <c r="P31" s="2"/>
      <c r="Q31" s="2"/>
    </row>
    <row r="32" spans="1:17" ht="15.75" thickBot="1" x14ac:dyDescent="0.3">
      <c r="A32" s="1" t="s">
        <v>86</v>
      </c>
      <c r="B32" s="8">
        <v>252.21560733780208</v>
      </c>
      <c r="C32" s="8">
        <v>444.68995595620015</v>
      </c>
      <c r="D32" s="8">
        <v>740.68420595850841</v>
      </c>
      <c r="E32" s="8">
        <v>95.570864323029014</v>
      </c>
      <c r="F32" s="8">
        <v>178.6019339762953</v>
      </c>
      <c r="G32" s="8">
        <v>359.70666939090472</v>
      </c>
      <c r="H32" s="8">
        <v>121.87147776172729</v>
      </c>
      <c r="I32" s="8">
        <v>1051.8660330824539</v>
      </c>
      <c r="J32" s="8">
        <v>371.7478293176913</v>
      </c>
      <c r="K32" s="8">
        <v>334.40730855575674</v>
      </c>
      <c r="L32" s="8">
        <v>619.63331085926393</v>
      </c>
      <c r="M32" s="8">
        <v>840.74058101733658</v>
      </c>
      <c r="N32" s="8">
        <v>500.90154465445937</v>
      </c>
      <c r="O32" s="2"/>
      <c r="P32" s="2"/>
      <c r="Q32" s="2"/>
    </row>
    <row r="33" spans="1:17" ht="15.75" thickBot="1" x14ac:dyDescent="0.3">
      <c r="A33" s="1" t="s">
        <v>87</v>
      </c>
      <c r="B33" s="10">
        <v>250.95147659938317</v>
      </c>
      <c r="C33" s="8">
        <v>421.56954187240478</v>
      </c>
      <c r="D33" s="8">
        <v>708.78006002507755</v>
      </c>
      <c r="E33" s="8">
        <v>92.046716263912984</v>
      </c>
      <c r="F33" s="8">
        <v>152.23895823148288</v>
      </c>
      <c r="G33" s="8">
        <v>360.80948584123973</v>
      </c>
      <c r="H33" s="8">
        <v>109.53460540296767</v>
      </c>
      <c r="I33" s="8">
        <v>1111.6010305998827</v>
      </c>
      <c r="J33" s="8">
        <v>361.49355848654693</v>
      </c>
      <c r="K33" s="8">
        <v>305.75591005829909</v>
      </c>
      <c r="L33" s="10">
        <v>619.38550373670239</v>
      </c>
      <c r="M33" s="10">
        <v>802.5805670259474</v>
      </c>
      <c r="N33" s="10">
        <v>476.96014492371853</v>
      </c>
      <c r="O33" s="2"/>
      <c r="P33" s="2"/>
      <c r="Q33" s="2"/>
    </row>
    <row r="34" spans="1:17" ht="15.75" thickBot="1" x14ac:dyDescent="0.3">
      <c r="A34" s="1" t="s">
        <v>88</v>
      </c>
      <c r="B34" s="8">
        <v>281.26336887089758</v>
      </c>
      <c r="C34" s="8">
        <v>420.84155375795387</v>
      </c>
      <c r="D34" s="8">
        <v>817.70241185990687</v>
      </c>
      <c r="E34" s="8">
        <v>107.46233773785268</v>
      </c>
      <c r="F34" s="8">
        <v>172.71176487376215</v>
      </c>
      <c r="G34" s="8">
        <v>387.49594186491839</v>
      </c>
      <c r="H34" s="8">
        <v>126.46842719622711</v>
      </c>
      <c r="I34" s="8">
        <v>1245.259018933471</v>
      </c>
      <c r="J34" s="8">
        <v>365.38550502848523</v>
      </c>
      <c r="K34" s="8">
        <v>371.13756496455181</v>
      </c>
      <c r="L34" s="8">
        <v>683.30696098298984</v>
      </c>
      <c r="M34" s="8">
        <v>869.39616011721614</v>
      </c>
      <c r="N34" s="8">
        <v>517.24381244305096</v>
      </c>
      <c r="O34" s="2"/>
      <c r="P34" s="2"/>
      <c r="Q34" s="2"/>
    </row>
    <row r="35" spans="1:17" ht="15.75" thickBot="1" x14ac:dyDescent="0.3">
      <c r="A35" s="14" t="s">
        <v>106</v>
      </c>
      <c r="B35" s="8">
        <f>SUM(B30:B34)</f>
        <v>1275.1165648089377</v>
      </c>
      <c r="C35" s="8">
        <f t="shared" ref="C35:N35" si="0">SUM(C30:C34)</f>
        <v>2200.467103851412</v>
      </c>
      <c r="D35" s="8">
        <f t="shared" si="0"/>
        <v>3742.295547931742</v>
      </c>
      <c r="E35" s="8">
        <f t="shared" si="0"/>
        <v>516.24691596594732</v>
      </c>
      <c r="F35" s="8">
        <f t="shared" si="0"/>
        <v>852.67587936746929</v>
      </c>
      <c r="G35" s="8">
        <f t="shared" si="0"/>
        <v>1853.6116601079632</v>
      </c>
      <c r="H35" s="8">
        <f t="shared" si="0"/>
        <v>620.70751484000289</v>
      </c>
      <c r="I35" s="8">
        <f t="shared" si="0"/>
        <v>5608.0087861436259</v>
      </c>
      <c r="J35" s="8">
        <f t="shared" si="0"/>
        <v>1931.9677807153771</v>
      </c>
      <c r="K35" s="8">
        <f t="shared" si="0"/>
        <v>1703.3620911503237</v>
      </c>
      <c r="L35" s="8">
        <f t="shared" si="0"/>
        <v>3199.5010969830018</v>
      </c>
      <c r="M35" s="8">
        <f t="shared" si="0"/>
        <v>4122.6148589722761</v>
      </c>
      <c r="N35" s="8">
        <f t="shared" si="0"/>
        <v>2572.5638467497738</v>
      </c>
    </row>
    <row r="38" spans="1:17" x14ac:dyDescent="0.25">
      <c r="M38" s="2"/>
    </row>
    <row r="39" spans="1:17" ht="15.75" thickBot="1" x14ac:dyDescent="0.3">
      <c r="M39" s="3"/>
    </row>
    <row r="40" spans="1:17" ht="21.75" thickBot="1" x14ac:dyDescent="0.4">
      <c r="A40" s="15" t="s">
        <v>112</v>
      </c>
      <c r="B40" s="7" t="s">
        <v>47</v>
      </c>
      <c r="C40" s="7" t="s">
        <v>92</v>
      </c>
      <c r="D40" s="7" t="s">
        <v>48</v>
      </c>
      <c r="E40" s="7" t="s">
        <v>93</v>
      </c>
      <c r="F40" s="7" t="s">
        <v>94</v>
      </c>
      <c r="G40" s="7" t="s">
        <v>50</v>
      </c>
      <c r="H40" s="7" t="s">
        <v>55</v>
      </c>
      <c r="I40" s="7" t="s">
        <v>51</v>
      </c>
      <c r="J40" s="7" t="s">
        <v>54</v>
      </c>
      <c r="K40" s="7" t="s">
        <v>52</v>
      </c>
      <c r="L40" s="7" t="s">
        <v>53</v>
      </c>
      <c r="M40" s="7" t="s">
        <v>97</v>
      </c>
      <c r="N40" s="7" t="s">
        <v>96</v>
      </c>
    </row>
    <row r="41" spans="1:17" ht="15.75" thickBot="1" x14ac:dyDescent="0.3">
      <c r="A41" s="1" t="s">
        <v>84</v>
      </c>
      <c r="B41" s="11">
        <f>B30/UnemploymentProv!$B67*100</f>
        <v>2.5465396395563111</v>
      </c>
      <c r="C41" s="11">
        <f>C30/UnemploymentProv!$B67*100</f>
        <v>5.3349773813448511</v>
      </c>
      <c r="D41" s="11">
        <f>D30/UnemploymentProv!$B67*100</f>
        <v>8.6198168352374847</v>
      </c>
      <c r="E41" s="11">
        <f>E30/UnemploymentProv!$B67*100</f>
        <v>1.206386139347897</v>
      </c>
      <c r="F41" s="11">
        <f>F30/UnemploymentProv!$B67*100</f>
        <v>2.0107041544663247</v>
      </c>
      <c r="G41" s="11">
        <f>G30/UnemploymentProv!$B67*100</f>
        <v>4.2481900664843506</v>
      </c>
      <c r="H41" s="11">
        <f>H30/UnemploymentProv!$B67*100</f>
        <v>1.4801129151255881</v>
      </c>
      <c r="I41" s="11">
        <f>I30/UnemploymentProv!$B67*100</f>
        <v>12.987962414089649</v>
      </c>
      <c r="J41" s="11">
        <f>J30/UnemploymentProv!$B67*100</f>
        <v>5.0339225808251662</v>
      </c>
      <c r="K41" s="11">
        <f>K30/UnemploymentProv!$B67*100</f>
        <v>3.9690502957165354</v>
      </c>
      <c r="L41" s="11">
        <f>L30/UnemploymentProv!$B67*100</f>
        <v>7.4650086220607594</v>
      </c>
      <c r="M41" s="11">
        <f>M30/UnemploymentProv!$B67*100</f>
        <v>9.406795575888772</v>
      </c>
      <c r="N41" s="11">
        <f>N30/UnemploymentProv!$B67*100</f>
        <v>6.553655242460203</v>
      </c>
      <c r="O41" s="40"/>
    </row>
    <row r="42" spans="1:17" ht="15.75" thickBot="1" x14ac:dyDescent="0.3">
      <c r="A42" s="1" t="s">
        <v>85</v>
      </c>
      <c r="B42" s="11">
        <f>B31/UnemploymentProv!$B68*100</f>
        <v>3.2016040165263333</v>
      </c>
      <c r="C42" s="11">
        <f>C31/UnemploymentProv!$B68*100</f>
        <v>5.3392515826453595</v>
      </c>
      <c r="D42" s="11">
        <f>D31/UnemploymentProv!$B68*100</f>
        <v>8.6194090875342564</v>
      </c>
      <c r="E42" s="11">
        <f>E31/UnemploymentProv!$B68*100</f>
        <v>1.3819736042607358</v>
      </c>
      <c r="F42" s="11">
        <f>F31/UnemploymentProv!$B68*100</f>
        <v>2.0706100099936706</v>
      </c>
      <c r="G42" s="11">
        <f>G31/UnemploymentProv!$B68*100</f>
        <v>4.4699664856921446</v>
      </c>
      <c r="H42" s="11">
        <f>H31/UnemploymentProv!$B68*100</f>
        <v>1.5938884745610067</v>
      </c>
      <c r="I42" s="11">
        <f>I31/UnemploymentProv!$B68*100</f>
        <v>12.708319288392417</v>
      </c>
      <c r="J42" s="11">
        <f>J31/UnemploymentProv!$B68*100</f>
        <v>4.6979725714672211</v>
      </c>
      <c r="K42" s="11">
        <f>K31/UnemploymentProv!$B68*100</f>
        <v>4.1219872934488624</v>
      </c>
      <c r="L42" s="11">
        <f>L31/UnemploymentProv!$B68*100</f>
        <v>7.4607333991269691</v>
      </c>
      <c r="M42" s="11">
        <f>M31/UnemploymentProv!$B68*100</f>
        <v>9.4074393893752291</v>
      </c>
      <c r="N42" s="11">
        <f>N31/UnemploymentProv!$B68*100</f>
        <v>6.0271586817420602</v>
      </c>
    </row>
    <row r="43" spans="1:17" ht="15.75" thickBot="1" x14ac:dyDescent="0.3">
      <c r="A43" s="1" t="s">
        <v>86</v>
      </c>
      <c r="B43" s="11">
        <f>B32/UnemploymentProv!$B69*100</f>
        <v>3.0372347745049577</v>
      </c>
      <c r="C43" s="11">
        <f>C32/UnemploymentProv!$B69*100</f>
        <v>5.3550524186804243</v>
      </c>
      <c r="D43" s="11">
        <f>D32/UnemploymentProv!$B69*100</f>
        <v>8.9194790560710828</v>
      </c>
      <c r="E43" s="11">
        <f>E32/UnemploymentProv!$B69*100</f>
        <v>1.1508849734371418</v>
      </c>
      <c r="F43" s="11">
        <f>F32/UnemploymentProv!$B69*100</f>
        <v>2.1507630332333494</v>
      </c>
      <c r="G43" s="11">
        <f>G32/UnemploymentProv!$B69*100</f>
        <v>4.3316653415193622</v>
      </c>
      <c r="H43" s="11">
        <f>H32/UnemploymentProv!$B69*100</f>
        <v>1.4676026364318786</v>
      </c>
      <c r="I43" s="11">
        <f>I32/UnemploymentProv!$B69*100</f>
        <v>12.666797774809158</v>
      </c>
      <c r="J43" s="11">
        <f>J32/UnemploymentProv!$B69*100</f>
        <v>4.4766675879744353</v>
      </c>
      <c r="K43" s="11">
        <f>K32/UnemploymentProv!$B69*100</f>
        <v>4.0270049784580664</v>
      </c>
      <c r="L43" s="11">
        <f>L32/UnemploymentProv!$B69*100</f>
        <v>7.4617580531517209</v>
      </c>
      <c r="M43" s="11">
        <f>M32/UnemploymentProv!$B69*100</f>
        <v>10.124379517812001</v>
      </c>
      <c r="N43" s="11">
        <f>N32/UnemploymentProv!$B69*100</f>
        <v>6.0319645008731033</v>
      </c>
    </row>
    <row r="44" spans="1:17" ht="15.75" thickBot="1" x14ac:dyDescent="0.3">
      <c r="A44" s="1" t="s">
        <v>87</v>
      </c>
      <c r="B44" s="11">
        <f>B33/UnemploymentProv!$B70*100</f>
        <v>3.0653347823215502</v>
      </c>
      <c r="C44" s="11">
        <f>C33/UnemploymentProv!$B70*100</f>
        <v>5.1494089510052303</v>
      </c>
      <c r="D44" s="11">
        <f>D33/UnemploymentProv!$B70*100</f>
        <v>8.6576425070382168</v>
      </c>
      <c r="E44" s="11">
        <f>E33/UnemploymentProv!$B70*100</f>
        <v>1.1243368829133589</v>
      </c>
      <c r="F44" s="11">
        <f>F33/UnemploymentProv!$B70*100</f>
        <v>1.8595761229025942</v>
      </c>
      <c r="G44" s="11">
        <f>G33/UnemploymentProv!$B70*100</f>
        <v>4.4072339470881818</v>
      </c>
      <c r="H44" s="11">
        <f>H33/UnemploymentProv!$B70*100</f>
        <v>1.337948835206846</v>
      </c>
      <c r="I44" s="11">
        <f>I33/UnemploymentProv!$B70*100</f>
        <v>13.578040461590485</v>
      </c>
      <c r="J44" s="11">
        <f>J33/UnemploymentProv!$B70*100</f>
        <v>4.4155897922169283</v>
      </c>
      <c r="K44" s="11">
        <f>K33/UnemploymentProv!$B70*100</f>
        <v>3.7347627465778674</v>
      </c>
      <c r="L44" s="11">
        <f>L33/UnemploymentProv!$B70*100</f>
        <v>7.565701361864531</v>
      </c>
      <c r="M44" s="11">
        <f>M33/UnemploymentProv!$B70*100</f>
        <v>9.8034016817019811</v>
      </c>
      <c r="N44" s="11">
        <f>N33/UnemploymentProv!$B70*100</f>
        <v>5.8259968892304785</v>
      </c>
    </row>
    <row r="45" spans="1:17" ht="15.75" thickBot="1" x14ac:dyDescent="0.3">
      <c r="A45" s="1" t="s">
        <v>88</v>
      </c>
      <c r="B45" s="11">
        <f>B34/UnemploymentProv!$B71*100</f>
        <v>3.1506130920764202</v>
      </c>
      <c r="C45" s="11">
        <f>C34/UnemploymentProv!$B71*100</f>
        <v>4.714118707609579</v>
      </c>
      <c r="D45" s="11">
        <f>D34/UnemploymentProv!$B71*100</f>
        <v>9.1596141174388599</v>
      </c>
      <c r="E45" s="11">
        <f>E34/UnemploymentProv!$B71*100</f>
        <v>1.2037552189649847</v>
      </c>
      <c r="F45" s="11">
        <f>F34/UnemploymentProv!$B71*100</f>
        <v>1.9346562965213865</v>
      </c>
      <c r="G45" s="11">
        <f>G34/UnemploymentProv!$B71*100</f>
        <v>4.3405929199634823</v>
      </c>
      <c r="H45" s="11">
        <f>H34/UnemploymentProv!$B71*100</f>
        <v>1.4166547320338763</v>
      </c>
      <c r="I45" s="11">
        <f>I34/UnemploymentProv!$B71*100</f>
        <v>13.948952484739937</v>
      </c>
      <c r="J45" s="11">
        <f>J34/UnemploymentProv!$B71*100</f>
        <v>4.0929196020762522</v>
      </c>
      <c r="K45" s="11">
        <f>K34/UnemploymentProv!$B71*100</f>
        <v>4.1573521494560639</v>
      </c>
      <c r="L45" s="11">
        <f>L34/UnemploymentProv!$B71*100</f>
        <v>7.6541636609925208</v>
      </c>
      <c r="M45" s="11">
        <f>M34/UnemploymentProv!$B71*100</f>
        <v>9.7386692595705711</v>
      </c>
      <c r="N45" s="11">
        <f>N34/UnemploymentProv!$B71*100</f>
        <v>5.7939828205165727</v>
      </c>
    </row>
    <row r="46" spans="1:17" ht="15.75" thickBot="1" x14ac:dyDescent="0.3"/>
    <row r="47" spans="1:17" ht="15.75" thickBot="1" x14ac:dyDescent="0.3">
      <c r="A47" s="17" t="s">
        <v>101</v>
      </c>
      <c r="B47" s="18">
        <f>AVERAGE(B41:B45)</f>
        <v>3.0002652609971143</v>
      </c>
      <c r="C47" s="18">
        <f t="shared" ref="C47:N47" si="1">AVERAGE(C41:C45)</f>
        <v>5.1785618082570881</v>
      </c>
      <c r="D47" s="18">
        <f t="shared" si="1"/>
        <v>8.7951923206639808</v>
      </c>
      <c r="E47" s="18">
        <f t="shared" si="1"/>
        <v>1.2134673637848237</v>
      </c>
      <c r="F47" s="18">
        <f t="shared" si="1"/>
        <v>2.0052619234234648</v>
      </c>
      <c r="G47" s="18">
        <f t="shared" si="1"/>
        <v>4.3595297521495038</v>
      </c>
      <c r="H47" s="18">
        <f t="shared" si="1"/>
        <v>1.4592415186718393</v>
      </c>
      <c r="I47" s="18">
        <f t="shared" si="1"/>
        <v>13.178014484724329</v>
      </c>
      <c r="J47" s="18">
        <f t="shared" si="1"/>
        <v>4.5434144269120011</v>
      </c>
      <c r="K47" s="18">
        <f t="shared" si="1"/>
        <v>4.0020314927314793</v>
      </c>
      <c r="L47" s="18">
        <f t="shared" si="1"/>
        <v>7.5214730194393002</v>
      </c>
      <c r="M47" s="18">
        <f t="shared" si="1"/>
        <v>9.6961370848697097</v>
      </c>
      <c r="N47" s="18">
        <f t="shared" si="1"/>
        <v>6.0465516269644839</v>
      </c>
    </row>
    <row r="48" spans="1:17" ht="15.75" thickBot="1" x14ac:dyDescent="0.3">
      <c r="A48" s="17" t="s">
        <v>102</v>
      </c>
      <c r="B48" s="18">
        <f>STDEV(B41:B45)</f>
        <v>0.26201597846054492</v>
      </c>
      <c r="C48" s="18">
        <f t="shared" ref="C48:N48" si="2">STDEV(C41:C45)</f>
        <v>0.27294379159908921</v>
      </c>
      <c r="D48" s="18">
        <f t="shared" si="2"/>
        <v>0.23917916701156627</v>
      </c>
      <c r="E48" s="18">
        <f t="shared" si="2"/>
        <v>0.10049828453493839</v>
      </c>
      <c r="F48" s="18">
        <f t="shared" si="2"/>
        <v>0.11366625519108722</v>
      </c>
      <c r="G48" s="18">
        <f t="shared" si="2"/>
        <v>8.3671256903636637E-2</v>
      </c>
      <c r="H48" s="18">
        <f t="shared" si="2"/>
        <v>9.3756167355316722E-2</v>
      </c>
      <c r="I48" s="18">
        <f t="shared" si="2"/>
        <v>0.56401287076229101</v>
      </c>
      <c r="J48" s="18">
        <f t="shared" si="2"/>
        <v>0.34936597360451827</v>
      </c>
      <c r="K48" s="18">
        <f t="shared" si="2"/>
        <v>0.16707626817377683</v>
      </c>
      <c r="L48" s="18">
        <f t="shared" si="2"/>
        <v>8.6611719003872933E-2</v>
      </c>
      <c r="M48" s="18">
        <f t="shared" si="2"/>
        <v>0.30156721025083977</v>
      </c>
      <c r="N48" s="18">
        <f t="shared" si="2"/>
        <v>0.30421141569156895</v>
      </c>
    </row>
    <row r="49" spans="1:14" ht="15.75" thickBot="1" x14ac:dyDescent="0.3">
      <c r="A49" s="17" t="s">
        <v>103</v>
      </c>
      <c r="B49" s="18">
        <f>MAX(B41:B45)-MIN(B41:B45)</f>
        <v>0.65506437697002218</v>
      </c>
      <c r="C49" s="18">
        <f t="shared" ref="C49:N49" si="3">MAX(C41:C45)-MIN(C41:C45)</f>
        <v>0.64093371107084529</v>
      </c>
      <c r="D49" s="18">
        <f t="shared" si="3"/>
        <v>0.54020502990460351</v>
      </c>
      <c r="E49" s="18">
        <f t="shared" si="3"/>
        <v>0.25763672134737692</v>
      </c>
      <c r="F49" s="18">
        <f t="shared" si="3"/>
        <v>0.29118691033075517</v>
      </c>
      <c r="G49" s="18">
        <f t="shared" si="3"/>
        <v>0.22177641920779401</v>
      </c>
      <c r="H49" s="18">
        <f t="shared" si="3"/>
        <v>0.25593963935416064</v>
      </c>
      <c r="I49" s="18">
        <f t="shared" si="3"/>
        <v>1.2821547099307793</v>
      </c>
      <c r="J49" s="18">
        <f t="shared" si="3"/>
        <v>0.94100297874891403</v>
      </c>
      <c r="K49" s="18">
        <f t="shared" si="3"/>
        <v>0.42258940287819646</v>
      </c>
      <c r="L49" s="18">
        <f t="shared" si="3"/>
        <v>0.19343026186555168</v>
      </c>
      <c r="M49" s="18">
        <f t="shared" si="3"/>
        <v>0.71758394192322861</v>
      </c>
      <c r="N49" s="18">
        <f t="shared" si="3"/>
        <v>0.75967242194363038</v>
      </c>
    </row>
    <row r="50" spans="1:14" ht="15.75" thickBot="1" x14ac:dyDescent="0.3">
      <c r="A50" s="17" t="s">
        <v>107</v>
      </c>
      <c r="B50" s="18">
        <f>MEDIAN(B41:B45)</f>
        <v>3.0653347823215502</v>
      </c>
      <c r="C50" s="18">
        <f t="shared" ref="C50:N50" si="4">MEDIAN(C41:C45)</f>
        <v>5.3349773813448511</v>
      </c>
      <c r="D50" s="18">
        <f t="shared" si="4"/>
        <v>8.6576425070382168</v>
      </c>
      <c r="E50" s="18">
        <f t="shared" si="4"/>
        <v>1.2037552189649847</v>
      </c>
      <c r="F50" s="18">
        <f t="shared" si="4"/>
        <v>2.0107041544663247</v>
      </c>
      <c r="G50" s="18">
        <f t="shared" si="4"/>
        <v>4.3405929199634823</v>
      </c>
      <c r="H50" s="18">
        <f t="shared" si="4"/>
        <v>1.4676026364318786</v>
      </c>
      <c r="I50" s="18">
        <f t="shared" si="4"/>
        <v>12.987962414089649</v>
      </c>
      <c r="J50" s="18">
        <f t="shared" si="4"/>
        <v>4.4766675879744353</v>
      </c>
      <c r="K50" s="18">
        <f t="shared" si="4"/>
        <v>4.0270049784580664</v>
      </c>
      <c r="L50" s="18">
        <f t="shared" si="4"/>
        <v>7.4650086220607594</v>
      </c>
      <c r="M50" s="18">
        <f t="shared" si="4"/>
        <v>9.7386692595705711</v>
      </c>
      <c r="N50" s="18">
        <f t="shared" si="4"/>
        <v>6.0271586817420602</v>
      </c>
    </row>
    <row r="51" spans="1:14" ht="15.75" thickBot="1" x14ac:dyDescent="0.3">
      <c r="A51" s="17" t="s">
        <v>108</v>
      </c>
      <c r="B51" s="18">
        <f>SKEW(B41:B45)</f>
        <v>-1.8883126693646943</v>
      </c>
      <c r="C51" s="18">
        <f t="shared" ref="C51:N51" si="5">SKEW(C41:C45)</f>
        <v>-1.7773122844140159</v>
      </c>
      <c r="D51" s="18">
        <f t="shared" si="5"/>
        <v>1.1233281293709756</v>
      </c>
      <c r="E51" s="18">
        <f t="shared" si="5"/>
        <v>1.5722847239058595</v>
      </c>
      <c r="F51" s="18">
        <f t="shared" si="5"/>
        <v>-2.397542842675017E-2</v>
      </c>
      <c r="G51" s="18">
        <f t="shared" si="5"/>
        <v>3.3307667890235114E-2</v>
      </c>
      <c r="H51" s="18">
        <f t="shared" si="5"/>
        <v>0.29784412401002386</v>
      </c>
      <c r="I51" s="18">
        <f t="shared" si="5"/>
        <v>0.64590049086190782</v>
      </c>
      <c r="J51" s="18">
        <f t="shared" si="5"/>
        <v>0.27257361203264202</v>
      </c>
      <c r="K51" s="18">
        <f t="shared" si="5"/>
        <v>-1.2184926120040371</v>
      </c>
      <c r="L51" s="18">
        <f t="shared" si="5"/>
        <v>1.1580088358050886</v>
      </c>
      <c r="M51" s="18">
        <f t="shared" si="5"/>
        <v>0.47951372704909317</v>
      </c>
      <c r="N51" s="18">
        <f t="shared" si="5"/>
        <v>1.5325861860924856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/>
  </sheetViews>
  <sheetFormatPr defaultRowHeight="15" x14ac:dyDescent="0.25"/>
  <cols>
    <col min="1" max="1" width="32" customWidth="1"/>
    <col min="2" max="11" width="16.28515625" customWidth="1"/>
  </cols>
  <sheetData>
    <row r="1" spans="1:11" ht="25.5" customHeight="1" thickBot="1" x14ac:dyDescent="0.4">
      <c r="A1" s="22" t="s">
        <v>89</v>
      </c>
      <c r="B1" s="7" t="s">
        <v>33</v>
      </c>
      <c r="C1" s="7" t="s">
        <v>35</v>
      </c>
      <c r="D1" s="7" t="s">
        <v>37</v>
      </c>
      <c r="E1" s="7" t="s">
        <v>38</v>
      </c>
      <c r="F1" s="7" t="s">
        <v>39</v>
      </c>
      <c r="G1" s="7" t="s">
        <v>40</v>
      </c>
      <c r="H1" s="7" t="s">
        <v>41</v>
      </c>
      <c r="I1" s="7" t="s">
        <v>42</v>
      </c>
      <c r="J1" s="7" t="s">
        <v>44</v>
      </c>
      <c r="K1" s="7" t="s">
        <v>45</v>
      </c>
    </row>
    <row r="2" spans="1:11" ht="15.75" thickBot="1" x14ac:dyDescent="0.3">
      <c r="A2" s="1" t="s">
        <v>0</v>
      </c>
      <c r="B2" s="5">
        <v>30.9</v>
      </c>
      <c r="C2" s="4">
        <v>21.5</v>
      </c>
      <c r="D2" s="4">
        <v>39.200000000000003</v>
      </c>
      <c r="E2" s="4">
        <v>33.9</v>
      </c>
      <c r="F2" s="4">
        <v>31.4</v>
      </c>
      <c r="G2" s="4">
        <v>31.3</v>
      </c>
      <c r="H2" s="4">
        <v>34.5</v>
      </c>
      <c r="I2" s="4">
        <v>26.7</v>
      </c>
      <c r="J2" s="4">
        <v>35.200000000000003</v>
      </c>
      <c r="K2" s="4">
        <v>42</v>
      </c>
    </row>
    <row r="3" spans="1:11" ht="15.75" thickBot="1" x14ac:dyDescent="0.3">
      <c r="A3" s="1" t="s">
        <v>1</v>
      </c>
      <c r="B3" s="5">
        <v>29.5</v>
      </c>
      <c r="C3" s="4">
        <v>21</v>
      </c>
      <c r="D3" s="4">
        <v>34.9</v>
      </c>
      <c r="E3" s="4">
        <v>33.5</v>
      </c>
      <c r="F3" s="4">
        <v>32.5</v>
      </c>
      <c r="G3" s="4">
        <v>29.8</v>
      </c>
      <c r="H3" s="4">
        <v>34.200000000000003</v>
      </c>
      <c r="I3" s="4">
        <v>24.7</v>
      </c>
      <c r="J3" s="4">
        <v>34.700000000000003</v>
      </c>
      <c r="K3" s="4">
        <v>42.1</v>
      </c>
    </row>
    <row r="4" spans="1:11" ht="15.75" thickBot="1" x14ac:dyDescent="0.3">
      <c r="A4" s="1" t="s">
        <v>2</v>
      </c>
      <c r="B4" s="5">
        <v>29.5</v>
      </c>
      <c r="C4" s="4">
        <v>20.9</v>
      </c>
      <c r="D4" s="4">
        <v>36.700000000000003</v>
      </c>
      <c r="E4" s="4">
        <v>31.9</v>
      </c>
      <c r="F4" s="4">
        <v>30.4</v>
      </c>
      <c r="G4" s="4">
        <v>30.3</v>
      </c>
      <c r="H4" s="4">
        <v>34.9</v>
      </c>
      <c r="I4" s="4">
        <v>24.8</v>
      </c>
      <c r="J4" s="4">
        <v>33.4</v>
      </c>
      <c r="K4" s="4">
        <v>41.2</v>
      </c>
    </row>
    <row r="5" spans="1:11" ht="15.75" thickBot="1" x14ac:dyDescent="0.3">
      <c r="A5" s="1" t="s">
        <v>3</v>
      </c>
      <c r="B5" s="5">
        <v>28.7</v>
      </c>
      <c r="C5" s="4">
        <v>19.100000000000001</v>
      </c>
      <c r="D5" s="4">
        <v>35.799999999999997</v>
      </c>
      <c r="E5" s="4">
        <v>27.5</v>
      </c>
      <c r="F5" s="4">
        <v>29.9</v>
      </c>
      <c r="G5" s="4">
        <v>29.9</v>
      </c>
      <c r="H5" s="4">
        <v>33.5</v>
      </c>
      <c r="I5" s="4">
        <v>23.4</v>
      </c>
      <c r="J5" s="4">
        <v>33.700000000000003</v>
      </c>
      <c r="K5" s="4">
        <v>43</v>
      </c>
    </row>
    <row r="6" spans="1:11" ht="15.75" thickBot="1" x14ac:dyDescent="0.3">
      <c r="A6" s="1" t="s">
        <v>4</v>
      </c>
      <c r="B6" s="5">
        <v>30.4</v>
      </c>
      <c r="C6" s="4">
        <v>19.899999999999999</v>
      </c>
      <c r="D6" s="4">
        <v>38.200000000000003</v>
      </c>
      <c r="E6" s="4">
        <v>34.799999999999997</v>
      </c>
      <c r="F6" s="4">
        <v>32.6</v>
      </c>
      <c r="G6" s="4">
        <v>32.1</v>
      </c>
      <c r="H6" s="4">
        <v>35.200000000000003</v>
      </c>
      <c r="I6" s="4">
        <v>24.3</v>
      </c>
      <c r="J6" s="4">
        <v>36.6</v>
      </c>
      <c r="K6" s="4">
        <v>42.7</v>
      </c>
    </row>
    <row r="7" spans="1:11" ht="15.75" thickBot="1" x14ac:dyDescent="0.3">
      <c r="A7" s="1" t="s">
        <v>5</v>
      </c>
      <c r="B7" s="5">
        <v>31.7</v>
      </c>
      <c r="C7" s="4">
        <v>22.6</v>
      </c>
      <c r="D7" s="4">
        <v>38.9</v>
      </c>
      <c r="E7" s="4">
        <v>35.5</v>
      </c>
      <c r="F7" s="4">
        <v>35.4</v>
      </c>
      <c r="G7" s="4">
        <v>33.9</v>
      </c>
      <c r="H7" s="4">
        <v>37</v>
      </c>
      <c r="I7" s="4">
        <v>25.8</v>
      </c>
      <c r="J7" s="4">
        <v>37.4</v>
      </c>
      <c r="K7" s="4">
        <v>41.1</v>
      </c>
    </row>
    <row r="8" spans="1:11" ht="15.75" thickBot="1" x14ac:dyDescent="0.3">
      <c r="A8" s="1" t="s">
        <v>6</v>
      </c>
      <c r="B8" s="5">
        <v>33.799999999999997</v>
      </c>
      <c r="C8" s="4">
        <v>24.4</v>
      </c>
      <c r="D8" s="4">
        <v>40.4</v>
      </c>
      <c r="E8" s="4">
        <v>38.5</v>
      </c>
      <c r="F8" s="4">
        <v>37</v>
      </c>
      <c r="G8" s="4">
        <v>34.299999999999997</v>
      </c>
      <c r="H8" s="4">
        <v>40.299999999999997</v>
      </c>
      <c r="I8" s="4">
        <v>29.4</v>
      </c>
      <c r="J8" s="4">
        <v>38.799999999999997</v>
      </c>
      <c r="K8" s="4">
        <v>42.2</v>
      </c>
    </row>
    <row r="9" spans="1:11" ht="15.75" thickBot="1" x14ac:dyDescent="0.3">
      <c r="A9" s="1" t="s">
        <v>7</v>
      </c>
      <c r="B9" s="5">
        <v>33.6</v>
      </c>
      <c r="C9" s="4">
        <v>23.3</v>
      </c>
      <c r="D9" s="4">
        <v>39.799999999999997</v>
      </c>
      <c r="E9" s="4">
        <v>32.5</v>
      </c>
      <c r="F9" s="4">
        <v>34.299999999999997</v>
      </c>
      <c r="G9" s="4">
        <v>35.1</v>
      </c>
      <c r="H9" s="4">
        <v>39.1</v>
      </c>
      <c r="I9" s="4">
        <v>30.2</v>
      </c>
      <c r="J9" s="4">
        <v>38.4</v>
      </c>
      <c r="K9" s="4">
        <v>42.2</v>
      </c>
    </row>
    <row r="10" spans="1:11" ht="15.75" thickBot="1" x14ac:dyDescent="0.3">
      <c r="A10" s="1" t="s">
        <v>8</v>
      </c>
      <c r="B10" s="5">
        <v>34.9</v>
      </c>
      <c r="C10" s="4">
        <v>22.9</v>
      </c>
      <c r="D10" s="4">
        <v>42.8</v>
      </c>
      <c r="E10" s="4">
        <v>37.4</v>
      </c>
      <c r="F10" s="4">
        <v>36</v>
      </c>
      <c r="G10" s="4">
        <v>35.700000000000003</v>
      </c>
      <c r="H10" s="4">
        <v>39.299999999999997</v>
      </c>
      <c r="I10" s="4">
        <v>31.2</v>
      </c>
      <c r="J10" s="4">
        <v>42.3</v>
      </c>
      <c r="K10" s="4">
        <v>43.7</v>
      </c>
    </row>
    <row r="11" spans="1:11" ht="15.75" thickBot="1" x14ac:dyDescent="0.3">
      <c r="A11" s="1" t="s">
        <v>9</v>
      </c>
      <c r="B11" s="5">
        <v>35.200000000000003</v>
      </c>
      <c r="C11" s="4">
        <v>24.2</v>
      </c>
      <c r="D11" s="4">
        <v>42.1</v>
      </c>
      <c r="E11" s="4">
        <v>37.9</v>
      </c>
      <c r="F11" s="4">
        <v>36</v>
      </c>
      <c r="G11" s="4">
        <v>37.9</v>
      </c>
      <c r="H11" s="4">
        <v>41.2</v>
      </c>
      <c r="I11" s="4">
        <v>31.1</v>
      </c>
      <c r="J11" s="4">
        <v>41.5</v>
      </c>
      <c r="K11" s="4">
        <v>41.4</v>
      </c>
    </row>
    <row r="12" spans="1:11" ht="15.75" thickBot="1" x14ac:dyDescent="0.3">
      <c r="A12" s="1" t="s">
        <v>10</v>
      </c>
      <c r="B12" s="5">
        <v>36.1</v>
      </c>
      <c r="C12" s="4">
        <v>25</v>
      </c>
      <c r="D12" s="4">
        <v>40</v>
      </c>
      <c r="E12" s="4">
        <v>35.1</v>
      </c>
      <c r="F12" s="4">
        <v>37.5</v>
      </c>
      <c r="G12" s="4">
        <v>38.1</v>
      </c>
      <c r="H12" s="4">
        <v>42.1</v>
      </c>
      <c r="I12" s="4">
        <v>32.799999999999997</v>
      </c>
      <c r="J12" s="4">
        <v>43.2</v>
      </c>
      <c r="K12" s="4">
        <v>44.4</v>
      </c>
    </row>
    <row r="13" spans="1:11" ht="15.75" thickBot="1" x14ac:dyDescent="0.3">
      <c r="A13" s="1" t="s">
        <v>11</v>
      </c>
      <c r="B13" s="5">
        <v>35.200000000000003</v>
      </c>
      <c r="C13" s="4">
        <v>23.7</v>
      </c>
      <c r="D13" s="4">
        <v>39.6</v>
      </c>
      <c r="E13" s="4">
        <v>34</v>
      </c>
      <c r="F13" s="4">
        <v>34.9</v>
      </c>
      <c r="G13" s="4">
        <v>37.4</v>
      </c>
      <c r="H13" s="4">
        <v>41.4</v>
      </c>
      <c r="I13" s="4">
        <v>31.8</v>
      </c>
      <c r="J13" s="4">
        <v>44.4</v>
      </c>
      <c r="K13" s="4">
        <v>41.8</v>
      </c>
    </row>
    <row r="14" spans="1:11" ht="15.75" thickBot="1" x14ac:dyDescent="0.3">
      <c r="A14" s="1" t="s">
        <v>12</v>
      </c>
      <c r="B14" s="5">
        <v>35.9</v>
      </c>
      <c r="C14" s="4">
        <v>23.2</v>
      </c>
      <c r="D14" s="4">
        <v>40.9</v>
      </c>
      <c r="E14" s="4">
        <v>40.299999999999997</v>
      </c>
      <c r="F14" s="4">
        <v>36.1</v>
      </c>
      <c r="G14" s="4">
        <v>38.200000000000003</v>
      </c>
      <c r="H14" s="4">
        <v>42.3</v>
      </c>
      <c r="I14" s="4">
        <v>31.8</v>
      </c>
      <c r="J14" s="4">
        <v>45</v>
      </c>
      <c r="K14" s="4">
        <v>43.7</v>
      </c>
    </row>
    <row r="15" spans="1:11" ht="15.75" thickBot="1" x14ac:dyDescent="0.3">
      <c r="A15" s="1" t="s">
        <v>13</v>
      </c>
      <c r="B15" s="5">
        <v>36.299999999999997</v>
      </c>
      <c r="C15" s="4">
        <v>23.1</v>
      </c>
      <c r="D15" s="4">
        <v>42.2</v>
      </c>
      <c r="E15" s="4">
        <v>36.9</v>
      </c>
      <c r="F15" s="4">
        <v>36.6</v>
      </c>
      <c r="G15" s="4">
        <v>38.4</v>
      </c>
      <c r="H15" s="4">
        <v>46</v>
      </c>
      <c r="I15" s="4">
        <v>31.9</v>
      </c>
      <c r="J15" s="4">
        <v>43.7</v>
      </c>
      <c r="K15" s="4">
        <v>45</v>
      </c>
    </row>
    <row r="16" spans="1:11" ht="15.75" thickBot="1" x14ac:dyDescent="0.3">
      <c r="A16" s="1" t="s">
        <v>14</v>
      </c>
      <c r="B16" s="5">
        <v>35.5</v>
      </c>
      <c r="C16" s="4">
        <v>24.6</v>
      </c>
      <c r="D16" s="4">
        <v>41.5</v>
      </c>
      <c r="E16" s="4">
        <v>35.700000000000003</v>
      </c>
      <c r="F16" s="4">
        <v>33.4</v>
      </c>
      <c r="G16" s="4">
        <v>36.799999999999997</v>
      </c>
      <c r="H16" s="4">
        <v>46</v>
      </c>
      <c r="I16" s="4">
        <v>31.7</v>
      </c>
      <c r="J16" s="4">
        <v>42.4</v>
      </c>
      <c r="K16" s="4">
        <v>41.8</v>
      </c>
    </row>
    <row r="17" spans="1:11" ht="15.75" thickBot="1" x14ac:dyDescent="0.3">
      <c r="A17" s="1" t="s">
        <v>15</v>
      </c>
      <c r="B17" s="5">
        <v>34.799999999999997</v>
      </c>
      <c r="C17" s="4">
        <v>23.9</v>
      </c>
      <c r="D17" s="4">
        <v>40.700000000000003</v>
      </c>
      <c r="E17" s="4">
        <v>34.5</v>
      </c>
      <c r="F17" s="4">
        <v>36.799999999999997</v>
      </c>
      <c r="G17" s="4">
        <v>35.700000000000003</v>
      </c>
      <c r="H17" s="4">
        <v>44.5</v>
      </c>
      <c r="I17" s="4">
        <v>29.9</v>
      </c>
      <c r="J17" s="4">
        <v>42.3</v>
      </c>
      <c r="K17" s="4">
        <v>43.7</v>
      </c>
    </row>
    <row r="18" spans="1:11" ht="15.75" thickBot="1" x14ac:dyDescent="0.3">
      <c r="A18" s="1" t="s">
        <v>16</v>
      </c>
      <c r="B18" s="5">
        <v>36</v>
      </c>
      <c r="C18" s="4">
        <v>24.2</v>
      </c>
      <c r="D18" s="4">
        <v>42.9</v>
      </c>
      <c r="E18" s="4">
        <v>33.5</v>
      </c>
      <c r="F18" s="4">
        <v>38.6</v>
      </c>
      <c r="G18" s="4">
        <v>38.700000000000003</v>
      </c>
      <c r="H18" s="4">
        <v>45.4</v>
      </c>
      <c r="I18" s="4">
        <v>30.3</v>
      </c>
      <c r="J18" s="4">
        <v>44.9</v>
      </c>
      <c r="K18" s="4">
        <v>43.4</v>
      </c>
    </row>
    <row r="19" spans="1:11" ht="15.75" thickBot="1" x14ac:dyDescent="0.3">
      <c r="A19" s="1" t="s">
        <v>17</v>
      </c>
      <c r="B19" s="5">
        <v>35.6</v>
      </c>
      <c r="C19" s="4">
        <v>24.7</v>
      </c>
      <c r="D19" s="4">
        <v>42.3</v>
      </c>
      <c r="E19" s="4">
        <v>36.799999999999997</v>
      </c>
      <c r="F19" s="4">
        <v>39.4</v>
      </c>
      <c r="G19" s="4">
        <v>37.799999999999997</v>
      </c>
      <c r="H19" s="4">
        <v>45.1</v>
      </c>
      <c r="I19" s="4">
        <v>29.9</v>
      </c>
      <c r="J19" s="4">
        <v>42.5</v>
      </c>
      <c r="K19" s="4">
        <v>42.6</v>
      </c>
    </row>
    <row r="20" spans="1:11" ht="15.75" thickBot="1" x14ac:dyDescent="0.3">
      <c r="A20" s="1" t="s">
        <v>18</v>
      </c>
      <c r="B20" s="5">
        <v>35.6</v>
      </c>
      <c r="C20" s="4">
        <v>26.4</v>
      </c>
      <c r="D20" s="4">
        <v>42.9</v>
      </c>
      <c r="E20" s="4">
        <v>36.9</v>
      </c>
      <c r="F20" s="4">
        <v>39.299999999999997</v>
      </c>
      <c r="G20" s="4">
        <v>38.6</v>
      </c>
      <c r="H20" s="4">
        <v>41.4</v>
      </c>
      <c r="I20" s="4">
        <v>29.2</v>
      </c>
      <c r="J20" s="4">
        <v>45.2</v>
      </c>
      <c r="K20" s="4">
        <v>40.1</v>
      </c>
    </row>
    <row r="21" spans="1:11" ht="15.75" thickBot="1" x14ac:dyDescent="0.3">
      <c r="A21" s="1" t="s">
        <v>19</v>
      </c>
      <c r="B21" s="5">
        <v>35.1</v>
      </c>
      <c r="C21" s="4">
        <v>25.1</v>
      </c>
      <c r="D21" s="4">
        <v>45.8</v>
      </c>
      <c r="E21" s="4">
        <v>34.9</v>
      </c>
      <c r="F21" s="4">
        <v>39.6</v>
      </c>
      <c r="G21" s="4">
        <v>38.4</v>
      </c>
      <c r="H21" s="4">
        <v>40.700000000000003</v>
      </c>
      <c r="I21" s="4">
        <v>28.7</v>
      </c>
      <c r="J21" s="4">
        <v>43.4</v>
      </c>
      <c r="K21" s="4">
        <v>38</v>
      </c>
    </row>
    <row r="22" spans="1:11" ht="15.75" thickBot="1" x14ac:dyDescent="0.3">
      <c r="A22" s="1" t="s">
        <v>20</v>
      </c>
      <c r="B22" s="5">
        <v>36.1</v>
      </c>
      <c r="C22" s="4">
        <v>25.4</v>
      </c>
      <c r="D22" s="4">
        <v>45.6</v>
      </c>
      <c r="E22" s="4">
        <v>35.5</v>
      </c>
      <c r="F22" s="4">
        <v>38.700000000000003</v>
      </c>
      <c r="G22" s="4">
        <v>38.1</v>
      </c>
      <c r="H22" s="4">
        <v>42.2</v>
      </c>
      <c r="I22" s="4">
        <v>30.7</v>
      </c>
      <c r="J22" s="4">
        <v>43.2</v>
      </c>
      <c r="K22" s="4">
        <v>42.6</v>
      </c>
    </row>
    <row r="23" spans="1:11" ht="15.75" thickBot="1" x14ac:dyDescent="0.3">
      <c r="A23" s="1" t="s">
        <v>21</v>
      </c>
      <c r="B23" s="5">
        <v>36.1</v>
      </c>
      <c r="C23" s="4">
        <v>26.2</v>
      </c>
      <c r="D23" s="4">
        <v>44.7</v>
      </c>
      <c r="E23" s="4">
        <v>36.299999999999997</v>
      </c>
      <c r="F23" s="4">
        <v>39</v>
      </c>
      <c r="G23" s="4">
        <v>39.299999999999997</v>
      </c>
      <c r="H23" s="4">
        <v>43.2</v>
      </c>
      <c r="I23" s="4">
        <v>30</v>
      </c>
      <c r="J23" s="4">
        <v>41.8</v>
      </c>
      <c r="K23" s="4">
        <v>41.8</v>
      </c>
    </row>
    <row r="24" spans="1:11" ht="15.75" thickBot="1" x14ac:dyDescent="0.3">
      <c r="A24" s="1" t="s">
        <v>22</v>
      </c>
      <c r="B24" s="5">
        <v>34.9</v>
      </c>
      <c r="C24" s="4">
        <v>25.3</v>
      </c>
      <c r="D24" s="4">
        <v>44.2</v>
      </c>
      <c r="E24" s="4">
        <v>35.9</v>
      </c>
      <c r="F24" s="4">
        <v>40.799999999999997</v>
      </c>
      <c r="G24" s="4">
        <v>37.200000000000003</v>
      </c>
      <c r="H24" s="4">
        <v>42.6</v>
      </c>
      <c r="I24" s="4">
        <v>29.1</v>
      </c>
      <c r="J24" s="4">
        <v>40.200000000000003</v>
      </c>
      <c r="K24" s="4">
        <v>38.9</v>
      </c>
    </row>
    <row r="25" spans="1:11" ht="15.75" thickBot="1" x14ac:dyDescent="0.3">
      <c r="A25" s="1" t="s">
        <v>23</v>
      </c>
      <c r="B25" s="5">
        <v>34</v>
      </c>
      <c r="C25" s="4">
        <v>22.1</v>
      </c>
      <c r="D25" s="4">
        <v>43.3</v>
      </c>
      <c r="E25" s="4">
        <v>34.799999999999997</v>
      </c>
      <c r="F25" s="4">
        <v>40.9</v>
      </c>
      <c r="G25" s="4">
        <v>36.200000000000003</v>
      </c>
      <c r="H25" s="4">
        <v>42.2</v>
      </c>
      <c r="I25" s="4">
        <v>28.9</v>
      </c>
      <c r="J25" s="4">
        <v>40.200000000000003</v>
      </c>
      <c r="K25" s="4">
        <v>36.1</v>
      </c>
    </row>
    <row r="26" spans="1:11" ht="15.75" thickBot="1" x14ac:dyDescent="0.3">
      <c r="A26" s="1" t="s">
        <v>24</v>
      </c>
      <c r="B26" s="5">
        <v>35.1</v>
      </c>
      <c r="C26" s="4">
        <v>22.6</v>
      </c>
      <c r="D26" s="4">
        <v>44.2</v>
      </c>
      <c r="E26" s="4">
        <v>39.799999999999997</v>
      </c>
      <c r="F26" s="4">
        <v>41.5</v>
      </c>
      <c r="G26" s="4">
        <v>37.4</v>
      </c>
      <c r="H26" s="4">
        <v>42.6</v>
      </c>
      <c r="I26" s="4">
        <v>29.8</v>
      </c>
      <c r="J26" s="4">
        <v>41.9</v>
      </c>
      <c r="K26" s="4">
        <v>39.200000000000003</v>
      </c>
    </row>
    <row r="27" spans="1:11" ht="15.75" thickBot="1" x14ac:dyDescent="0.3">
      <c r="A27" s="1" t="s">
        <v>25</v>
      </c>
      <c r="B27" s="5">
        <v>35.6</v>
      </c>
      <c r="C27" s="4">
        <v>25.4</v>
      </c>
      <c r="D27" s="4">
        <v>44.4</v>
      </c>
      <c r="E27" s="4">
        <v>41.7</v>
      </c>
      <c r="F27" s="4">
        <v>41.2</v>
      </c>
      <c r="G27" s="4">
        <v>39.700000000000003</v>
      </c>
      <c r="H27" s="4">
        <v>42.3</v>
      </c>
      <c r="I27" s="4">
        <v>29</v>
      </c>
      <c r="J27" s="4">
        <v>42.2</v>
      </c>
      <c r="K27" s="4">
        <v>36.9</v>
      </c>
    </row>
    <row r="28" spans="1:11" ht="15.75" thickBot="1" x14ac:dyDescent="0.3">
      <c r="A28" s="1" t="s">
        <v>26</v>
      </c>
      <c r="B28" s="5">
        <v>35.799999999999997</v>
      </c>
      <c r="C28" s="4">
        <v>25.5</v>
      </c>
      <c r="D28" s="4">
        <v>43</v>
      </c>
      <c r="E28" s="4">
        <v>39.5</v>
      </c>
      <c r="F28" s="4">
        <v>40.9</v>
      </c>
      <c r="G28" s="4">
        <v>40.799999999999997</v>
      </c>
      <c r="H28" s="4">
        <v>41.8</v>
      </c>
      <c r="I28" s="4">
        <v>29.6</v>
      </c>
      <c r="J28" s="4">
        <v>42</v>
      </c>
      <c r="K28" s="4">
        <v>38.4</v>
      </c>
    </row>
    <row r="29" spans="1:11" ht="15.75" thickBot="1" x14ac:dyDescent="0.3">
      <c r="A29" s="1" t="s">
        <v>27</v>
      </c>
      <c r="B29" s="5">
        <v>34.6</v>
      </c>
      <c r="C29" s="4">
        <v>24.5</v>
      </c>
      <c r="D29" s="4">
        <v>41.9</v>
      </c>
      <c r="E29" s="4">
        <v>38.4</v>
      </c>
      <c r="F29" s="4">
        <v>39.5</v>
      </c>
      <c r="G29" s="4">
        <v>37.9</v>
      </c>
      <c r="H29" s="4">
        <v>40</v>
      </c>
      <c r="I29" s="4">
        <v>29.6</v>
      </c>
      <c r="J29" s="4">
        <v>40.5</v>
      </c>
      <c r="K29" s="4">
        <v>37.200000000000003</v>
      </c>
    </row>
    <row r="30" spans="1:11" ht="15.75" thickBot="1" x14ac:dyDescent="0.3">
      <c r="A30" s="1" t="s">
        <v>28</v>
      </c>
      <c r="B30" s="5">
        <v>36.1</v>
      </c>
      <c r="C30" s="4">
        <v>23.3</v>
      </c>
      <c r="D30" s="4">
        <v>43.2</v>
      </c>
      <c r="E30" s="4">
        <v>42.6</v>
      </c>
      <c r="F30" s="4">
        <v>38.4</v>
      </c>
      <c r="G30" s="4">
        <v>38.200000000000003</v>
      </c>
      <c r="H30" s="4">
        <v>43.2</v>
      </c>
      <c r="I30" s="4">
        <v>32.799999999999997</v>
      </c>
      <c r="J30" s="4">
        <v>40.700000000000003</v>
      </c>
      <c r="K30" s="4">
        <v>40.799999999999997</v>
      </c>
    </row>
    <row r="31" spans="1:11" ht="15.75" thickBot="1" x14ac:dyDescent="0.3">
      <c r="A31" s="1" t="s">
        <v>29</v>
      </c>
      <c r="B31" s="5">
        <v>34.9</v>
      </c>
      <c r="C31" s="4">
        <v>24.1</v>
      </c>
      <c r="D31" s="4">
        <v>42.5</v>
      </c>
      <c r="E31" s="4">
        <v>41.1</v>
      </c>
      <c r="F31" s="4">
        <v>38.9</v>
      </c>
      <c r="G31" s="4">
        <v>36.299999999999997</v>
      </c>
      <c r="H31" s="4">
        <v>40.1</v>
      </c>
      <c r="I31" s="4">
        <v>31.3</v>
      </c>
      <c r="J31" s="4">
        <v>39.1</v>
      </c>
      <c r="K31" s="4">
        <v>39</v>
      </c>
    </row>
    <row r="32" spans="1:11" ht="15.75" thickBot="1" x14ac:dyDescent="0.3">
      <c r="A32" s="1" t="s">
        <v>30</v>
      </c>
      <c r="B32" s="5">
        <v>34.4</v>
      </c>
      <c r="C32" s="4">
        <v>23.1</v>
      </c>
      <c r="D32" s="4">
        <v>42.5</v>
      </c>
      <c r="E32" s="4">
        <v>42.4</v>
      </c>
      <c r="F32" s="4">
        <v>37.700000000000003</v>
      </c>
      <c r="G32" s="4">
        <v>35.6</v>
      </c>
      <c r="H32" s="4">
        <v>40.700000000000003</v>
      </c>
      <c r="I32" s="4">
        <v>31.4</v>
      </c>
      <c r="J32" s="4">
        <v>39</v>
      </c>
      <c r="K32" s="4">
        <v>36.6</v>
      </c>
    </row>
    <row r="33" spans="1:11" ht="15.75" thickBot="1" x14ac:dyDescent="0.3">
      <c r="A33" s="1" t="s">
        <v>31</v>
      </c>
      <c r="B33" s="5">
        <v>33.799999999999997</v>
      </c>
      <c r="C33" s="4">
        <v>22</v>
      </c>
      <c r="D33" s="4">
        <v>40.299999999999997</v>
      </c>
      <c r="E33" s="4">
        <v>38.9</v>
      </c>
      <c r="F33" s="4">
        <v>36.299999999999997</v>
      </c>
      <c r="G33" s="4">
        <v>36.799999999999997</v>
      </c>
      <c r="H33" s="4">
        <v>38.9</v>
      </c>
      <c r="I33" s="4">
        <v>30.2</v>
      </c>
      <c r="J33" s="4">
        <v>39.4</v>
      </c>
      <c r="K33" s="4">
        <v>38.6</v>
      </c>
    </row>
    <row r="34" spans="1:11" ht="15.75" thickBot="1" x14ac:dyDescent="0.3">
      <c r="A34" s="1" t="s">
        <v>32</v>
      </c>
      <c r="B34" s="5">
        <v>36.299999999999997</v>
      </c>
      <c r="C34" s="4">
        <v>23</v>
      </c>
      <c r="D34" s="4">
        <v>44.5</v>
      </c>
      <c r="E34" s="4">
        <v>38.700000000000003</v>
      </c>
      <c r="F34" s="4">
        <v>39.4</v>
      </c>
      <c r="G34" s="4">
        <v>39.299999999999997</v>
      </c>
      <c r="H34" s="4">
        <v>43</v>
      </c>
      <c r="I34" s="4">
        <v>33.299999999999997</v>
      </c>
      <c r="J34" s="4">
        <v>41.2</v>
      </c>
      <c r="K34" s="4">
        <v>38.4</v>
      </c>
    </row>
    <row r="35" spans="1:11" x14ac:dyDescent="0.25">
      <c r="A35" s="24"/>
      <c r="B35" s="25"/>
      <c r="C35" s="2"/>
      <c r="D35" s="2"/>
      <c r="E35" s="2"/>
      <c r="F35" s="2"/>
      <c r="G35" s="2"/>
      <c r="H35" s="2"/>
      <c r="I35" s="2"/>
      <c r="J35" s="2"/>
      <c r="K35" s="2"/>
    </row>
    <row r="36" spans="1:11" ht="15.75" thickBot="1" x14ac:dyDescent="0.3"/>
    <row r="37" spans="1:11" ht="15.75" thickBot="1" x14ac:dyDescent="0.3">
      <c r="A37" s="17" t="s">
        <v>101</v>
      </c>
      <c r="C37" s="20">
        <f>AVERAGE(C2:C34)</f>
        <v>23.52121212121212</v>
      </c>
      <c r="D37" s="20">
        <f t="shared" ref="D37:K37" si="0">AVERAGE(D2:D34)</f>
        <v>41.572727272727285</v>
      </c>
      <c r="E37" s="20">
        <f t="shared" si="0"/>
        <v>36.593939393939394</v>
      </c>
      <c r="F37" s="20">
        <f t="shared" si="0"/>
        <v>36.9969696969697</v>
      </c>
      <c r="G37" s="20">
        <f t="shared" si="0"/>
        <v>36.399999999999991</v>
      </c>
      <c r="H37" s="20">
        <f t="shared" si="0"/>
        <v>40.815151515151527</v>
      </c>
      <c r="I37" s="20">
        <f t="shared" si="0"/>
        <v>29.554545454545455</v>
      </c>
      <c r="J37" s="20">
        <f t="shared" si="0"/>
        <v>40.618181818181824</v>
      </c>
      <c r="K37" s="20">
        <f t="shared" si="0"/>
        <v>40.927272727272729</v>
      </c>
    </row>
    <row r="38" spans="1:11" ht="15.75" thickBot="1" x14ac:dyDescent="0.3">
      <c r="A38" s="17" t="s">
        <v>102</v>
      </c>
      <c r="C38" s="20">
        <f>STDEV(C2:C34)</f>
        <v>1.7429783374581809</v>
      </c>
      <c r="D38" s="20">
        <f t="shared" ref="D38:K38" si="1">STDEV(D2:D34)</f>
        <v>2.6776006898986</v>
      </c>
      <c r="E38" s="20">
        <f t="shared" si="1"/>
        <v>3.2699330453714373</v>
      </c>
      <c r="F38" s="20">
        <f t="shared" si="1"/>
        <v>3.1819299222803492</v>
      </c>
      <c r="G38" s="20">
        <f t="shared" si="1"/>
        <v>2.8962259925634255</v>
      </c>
      <c r="H38" s="20">
        <f t="shared" si="1"/>
        <v>3.3982643742910517</v>
      </c>
      <c r="I38" s="20">
        <f t="shared" si="1"/>
        <v>2.5357556700482431</v>
      </c>
      <c r="J38" s="20">
        <f t="shared" si="1"/>
        <v>3.2122280571137982</v>
      </c>
      <c r="K38" s="20">
        <f t="shared" si="1"/>
        <v>2.4344240498617848</v>
      </c>
    </row>
    <row r="39" spans="1:11" ht="15.75" thickBot="1" x14ac:dyDescent="0.3">
      <c r="A39" s="17" t="s">
        <v>103</v>
      </c>
      <c r="C39" s="20">
        <f>MAX(C2:C34)-MIN(C2:C34)</f>
        <v>7.2999999999999972</v>
      </c>
      <c r="D39" s="20">
        <f t="shared" ref="D39:K39" si="2">MAX(D2:D34)-MIN(D2:D34)</f>
        <v>10.899999999999999</v>
      </c>
      <c r="E39" s="20">
        <f t="shared" si="2"/>
        <v>15.100000000000001</v>
      </c>
      <c r="F39" s="20">
        <f t="shared" si="2"/>
        <v>11.600000000000001</v>
      </c>
      <c r="G39" s="20">
        <f t="shared" si="2"/>
        <v>10.999999999999996</v>
      </c>
      <c r="H39" s="20">
        <f t="shared" si="2"/>
        <v>12.5</v>
      </c>
      <c r="I39" s="20">
        <f t="shared" si="2"/>
        <v>9.8999999999999986</v>
      </c>
      <c r="J39" s="20">
        <f t="shared" si="2"/>
        <v>11.800000000000004</v>
      </c>
      <c r="K39" s="20">
        <f t="shared" si="2"/>
        <v>8.8999999999999986</v>
      </c>
    </row>
    <row r="40" spans="1:11" ht="15.75" thickBot="1" x14ac:dyDescent="0.3">
      <c r="A40" s="17" t="s">
        <v>107</v>
      </c>
      <c r="C40" s="20">
        <f>MEDIAN(C2:C34)</f>
        <v>23.7</v>
      </c>
      <c r="D40" s="20">
        <f t="shared" ref="D40:K40" si="3">MEDIAN(D2:D34)</f>
        <v>42.2</v>
      </c>
      <c r="E40" s="20">
        <f t="shared" si="3"/>
        <v>36.299999999999997</v>
      </c>
      <c r="F40" s="20">
        <f t="shared" si="3"/>
        <v>37.5</v>
      </c>
      <c r="G40" s="20">
        <f t="shared" si="3"/>
        <v>37.4</v>
      </c>
      <c r="H40" s="20">
        <f t="shared" si="3"/>
        <v>41.4</v>
      </c>
      <c r="I40" s="20">
        <f t="shared" si="3"/>
        <v>29.9</v>
      </c>
      <c r="J40" s="20">
        <f t="shared" si="3"/>
        <v>41.5</v>
      </c>
      <c r="K40" s="20">
        <f t="shared" si="3"/>
        <v>41.8</v>
      </c>
    </row>
    <row r="41" spans="1:11" ht="15.75" thickBot="1" x14ac:dyDescent="0.3">
      <c r="A41" s="17" t="s">
        <v>108</v>
      </c>
      <c r="C41" s="20">
        <f>SKEW(C2:C34)</f>
        <v>-0.64370665510234493</v>
      </c>
      <c r="D41" s="20">
        <f t="shared" ref="D41:K41" si="4">SKEW(D2:D34)</f>
        <v>-0.72966311089195801</v>
      </c>
      <c r="E41" s="20">
        <f t="shared" si="4"/>
        <v>-0.2571966751291811</v>
      </c>
      <c r="F41" s="20">
        <f t="shared" si="4"/>
        <v>-0.65921716955937182</v>
      </c>
      <c r="G41" s="20">
        <f t="shared" si="4"/>
        <v>-1.0779450756436475</v>
      </c>
      <c r="H41" s="20">
        <f t="shared" si="4"/>
        <v>-0.69573192892078461</v>
      </c>
      <c r="I41" s="20">
        <f t="shared" si="4"/>
        <v>-0.99720425664676171</v>
      </c>
      <c r="J41" s="20">
        <f t="shared" si="4"/>
        <v>-0.76996619723912407</v>
      </c>
      <c r="K41" s="20">
        <f t="shared" si="4"/>
        <v>-0.4158758630722893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I47" sqref="I47"/>
    </sheetView>
  </sheetViews>
  <sheetFormatPr defaultRowHeight="15" x14ac:dyDescent="0.25"/>
  <cols>
    <col min="1" max="1" width="32" customWidth="1"/>
    <col min="2" max="5" width="16.28515625" customWidth="1"/>
    <col min="6" max="6" width="19.42578125" customWidth="1"/>
    <col min="7" max="11" width="16.28515625" customWidth="1"/>
    <col min="12" max="12" width="14" customWidth="1"/>
    <col min="13" max="14" width="16.28515625" customWidth="1"/>
  </cols>
  <sheetData>
    <row r="1" spans="1:14" ht="25.5" customHeight="1" thickBot="1" x14ac:dyDescent="0.4">
      <c r="A1" s="6" t="s">
        <v>89</v>
      </c>
      <c r="B1" s="7" t="s">
        <v>47</v>
      </c>
      <c r="C1" s="7" t="s">
        <v>90</v>
      </c>
      <c r="D1" s="7" t="s">
        <v>48</v>
      </c>
      <c r="E1" s="7" t="s">
        <v>49</v>
      </c>
      <c r="F1" s="7" t="s">
        <v>91</v>
      </c>
      <c r="G1" s="7" t="s">
        <v>50</v>
      </c>
      <c r="H1" s="7" t="s">
        <v>55</v>
      </c>
      <c r="I1" s="7" t="s">
        <v>51</v>
      </c>
      <c r="J1" s="7" t="s">
        <v>54</v>
      </c>
      <c r="K1" s="7" t="s">
        <v>52</v>
      </c>
      <c r="L1" s="7" t="s">
        <v>53</v>
      </c>
      <c r="M1" s="7" t="s">
        <v>98</v>
      </c>
      <c r="N1" s="7" t="s">
        <v>96</v>
      </c>
    </row>
    <row r="2" spans="1:14" ht="15.75" hidden="1" thickBot="1" x14ac:dyDescent="0.3">
      <c r="A2" s="1" t="s">
        <v>0</v>
      </c>
      <c r="B2" s="4" t="s">
        <v>36</v>
      </c>
      <c r="C2" s="4" t="s">
        <v>34</v>
      </c>
      <c r="D2" s="4" t="s">
        <v>36</v>
      </c>
      <c r="E2" s="4" t="s">
        <v>36</v>
      </c>
      <c r="F2" s="4" t="s">
        <v>36</v>
      </c>
      <c r="G2" s="4" t="s">
        <v>36</v>
      </c>
      <c r="H2" s="4" t="s">
        <v>36</v>
      </c>
      <c r="I2" s="4" t="s">
        <v>36</v>
      </c>
      <c r="J2" s="4" t="s">
        <v>36</v>
      </c>
      <c r="K2" s="4" t="s">
        <v>43</v>
      </c>
      <c r="L2" s="4" t="s">
        <v>43</v>
      </c>
      <c r="M2" s="4" t="s">
        <v>43</v>
      </c>
      <c r="N2" s="4" t="s">
        <v>43</v>
      </c>
    </row>
    <row r="3" spans="1:14" ht="15.75" hidden="1" thickBot="1" x14ac:dyDescent="0.3">
      <c r="A3" s="1" t="s">
        <v>1</v>
      </c>
      <c r="B3" s="4" t="s">
        <v>36</v>
      </c>
      <c r="C3" s="4" t="s">
        <v>36</v>
      </c>
      <c r="D3" s="4" t="s">
        <v>36</v>
      </c>
      <c r="E3" s="4" t="s">
        <v>36</v>
      </c>
      <c r="F3" s="4" t="s">
        <v>36</v>
      </c>
      <c r="G3" s="4" t="s">
        <v>36</v>
      </c>
      <c r="H3" s="4" t="s">
        <v>36</v>
      </c>
      <c r="I3" s="4" t="s">
        <v>36</v>
      </c>
      <c r="J3" s="4" t="s">
        <v>36</v>
      </c>
      <c r="K3" s="4" t="s">
        <v>43</v>
      </c>
      <c r="L3" s="4" t="s">
        <v>43</v>
      </c>
      <c r="M3" s="4" t="s">
        <v>43</v>
      </c>
      <c r="N3" s="4" t="s">
        <v>43</v>
      </c>
    </row>
    <row r="4" spans="1:14" ht="15.75" hidden="1" thickBot="1" x14ac:dyDescent="0.3">
      <c r="A4" s="1" t="s">
        <v>2</v>
      </c>
      <c r="B4" s="4" t="s">
        <v>36</v>
      </c>
      <c r="C4" s="4" t="s">
        <v>36</v>
      </c>
      <c r="D4" s="4" t="s">
        <v>36</v>
      </c>
      <c r="E4" s="4" t="s">
        <v>36</v>
      </c>
      <c r="F4" s="4" t="s">
        <v>36</v>
      </c>
      <c r="G4" s="4" t="s">
        <v>36</v>
      </c>
      <c r="H4" s="4" t="s">
        <v>36</v>
      </c>
      <c r="I4" s="4" t="s">
        <v>36</v>
      </c>
      <c r="J4" s="4" t="s">
        <v>36</v>
      </c>
      <c r="K4" s="4" t="s">
        <v>43</v>
      </c>
      <c r="L4" s="4" t="s">
        <v>43</v>
      </c>
      <c r="M4" s="4" t="s">
        <v>43</v>
      </c>
      <c r="N4" s="4" t="s">
        <v>43</v>
      </c>
    </row>
    <row r="5" spans="1:14" ht="15.75" hidden="1" thickBot="1" x14ac:dyDescent="0.3">
      <c r="A5" s="1" t="s">
        <v>3</v>
      </c>
      <c r="B5" s="4" t="s">
        <v>36</v>
      </c>
      <c r="C5" s="4" t="s">
        <v>36</v>
      </c>
      <c r="D5" s="4" t="s">
        <v>36</v>
      </c>
      <c r="E5" s="4" t="s">
        <v>36</v>
      </c>
      <c r="F5" s="4" t="s">
        <v>36</v>
      </c>
      <c r="G5" s="4" t="s">
        <v>36</v>
      </c>
      <c r="H5" s="4" t="s">
        <v>36</v>
      </c>
      <c r="I5" s="4" t="s">
        <v>36</v>
      </c>
      <c r="J5" s="4" t="s">
        <v>36</v>
      </c>
      <c r="K5" s="4" t="s">
        <v>43</v>
      </c>
      <c r="L5" s="4" t="s">
        <v>43</v>
      </c>
      <c r="M5" s="4" t="s">
        <v>43</v>
      </c>
      <c r="N5" s="4" t="s">
        <v>43</v>
      </c>
    </row>
    <row r="6" spans="1:14" ht="15.75" hidden="1" thickBot="1" x14ac:dyDescent="0.3">
      <c r="A6" s="1" t="s">
        <v>4</v>
      </c>
      <c r="B6" s="4" t="s">
        <v>36</v>
      </c>
      <c r="C6" s="4" t="s">
        <v>36</v>
      </c>
      <c r="D6" s="4" t="s">
        <v>36</v>
      </c>
      <c r="E6" s="4" t="s">
        <v>36</v>
      </c>
      <c r="F6" s="4" t="s">
        <v>36</v>
      </c>
      <c r="G6" s="4" t="s">
        <v>36</v>
      </c>
      <c r="H6" s="4" t="s">
        <v>36</v>
      </c>
      <c r="I6" s="4" t="s">
        <v>36</v>
      </c>
      <c r="J6" s="4" t="s">
        <v>36</v>
      </c>
      <c r="K6" s="4" t="s">
        <v>43</v>
      </c>
      <c r="L6" s="4" t="s">
        <v>43</v>
      </c>
      <c r="M6" s="4" t="s">
        <v>43</v>
      </c>
      <c r="N6" s="4" t="s">
        <v>43</v>
      </c>
    </row>
    <row r="7" spans="1:14" ht="15.75" hidden="1" thickBot="1" x14ac:dyDescent="0.3">
      <c r="A7" s="1" t="s">
        <v>5</v>
      </c>
      <c r="B7" s="4" t="s">
        <v>36</v>
      </c>
      <c r="C7" s="4" t="s">
        <v>36</v>
      </c>
      <c r="D7" s="4" t="s">
        <v>36</v>
      </c>
      <c r="E7" s="4" t="s">
        <v>36</v>
      </c>
      <c r="F7" s="4" t="s">
        <v>36</v>
      </c>
      <c r="G7" s="4" t="s">
        <v>36</v>
      </c>
      <c r="H7" s="4" t="s">
        <v>36</v>
      </c>
      <c r="I7" s="4" t="s">
        <v>36</v>
      </c>
      <c r="J7" s="4" t="s">
        <v>36</v>
      </c>
      <c r="K7" s="4" t="s">
        <v>43</v>
      </c>
      <c r="L7" s="4" t="s">
        <v>43</v>
      </c>
      <c r="M7" s="4" t="s">
        <v>43</v>
      </c>
      <c r="N7" s="4" t="s">
        <v>43</v>
      </c>
    </row>
    <row r="8" spans="1:14" ht="15.75" hidden="1" thickBot="1" x14ac:dyDescent="0.3">
      <c r="A8" s="1" t="s">
        <v>6</v>
      </c>
      <c r="B8" s="4" t="s">
        <v>36</v>
      </c>
      <c r="C8" s="4" t="s">
        <v>36</v>
      </c>
      <c r="D8" s="4" t="s">
        <v>36</v>
      </c>
      <c r="E8" s="4" t="s">
        <v>36</v>
      </c>
      <c r="F8" s="4" t="s">
        <v>36</v>
      </c>
      <c r="G8" s="4" t="s">
        <v>36</v>
      </c>
      <c r="H8" s="4" t="s">
        <v>36</v>
      </c>
      <c r="I8" s="4" t="s">
        <v>36</v>
      </c>
      <c r="J8" s="4" t="s">
        <v>36</v>
      </c>
      <c r="K8" s="4" t="s">
        <v>43</v>
      </c>
      <c r="L8" s="4" t="s">
        <v>43</v>
      </c>
      <c r="M8" s="4" t="s">
        <v>43</v>
      </c>
      <c r="N8" s="4" t="s">
        <v>43</v>
      </c>
    </row>
    <row r="9" spans="1:14" ht="15.75" hidden="1" thickBot="1" x14ac:dyDescent="0.3">
      <c r="A9" s="1" t="s">
        <v>7</v>
      </c>
      <c r="B9" s="4" t="s">
        <v>36</v>
      </c>
      <c r="C9" s="4" t="s">
        <v>36</v>
      </c>
      <c r="D9" s="4" t="s">
        <v>36</v>
      </c>
      <c r="E9" s="4" t="s">
        <v>36</v>
      </c>
      <c r="F9" s="4" t="s">
        <v>36</v>
      </c>
      <c r="G9" s="4" t="s">
        <v>36</v>
      </c>
      <c r="H9" s="4" t="s">
        <v>36</v>
      </c>
      <c r="I9" s="4" t="s">
        <v>36</v>
      </c>
      <c r="J9" s="4" t="s">
        <v>36</v>
      </c>
      <c r="K9" s="4" t="s">
        <v>43</v>
      </c>
      <c r="L9" s="4" t="s">
        <v>43</v>
      </c>
      <c r="M9" s="4" t="s">
        <v>43</v>
      </c>
      <c r="N9" s="4" t="s">
        <v>43</v>
      </c>
    </row>
    <row r="10" spans="1:14" ht="15.75" hidden="1" thickBot="1" x14ac:dyDescent="0.3">
      <c r="A10" s="1" t="s">
        <v>8</v>
      </c>
      <c r="B10" s="4" t="s">
        <v>36</v>
      </c>
      <c r="C10" s="4" t="s">
        <v>36</v>
      </c>
      <c r="D10" s="4" t="s">
        <v>36</v>
      </c>
      <c r="E10" s="4" t="s">
        <v>36</v>
      </c>
      <c r="F10" s="4" t="s">
        <v>36</v>
      </c>
      <c r="G10" s="4" t="s">
        <v>36</v>
      </c>
      <c r="H10" s="4" t="s">
        <v>36</v>
      </c>
      <c r="I10" s="4" t="s">
        <v>36</v>
      </c>
      <c r="J10" s="4" t="s">
        <v>36</v>
      </c>
      <c r="K10" s="4" t="s">
        <v>43</v>
      </c>
      <c r="L10" s="4" t="s">
        <v>43</v>
      </c>
      <c r="M10" s="4" t="s">
        <v>43</v>
      </c>
      <c r="N10" s="4" t="s">
        <v>43</v>
      </c>
    </row>
    <row r="11" spans="1:14" ht="15.75" hidden="1" thickBot="1" x14ac:dyDescent="0.3">
      <c r="A11" s="1" t="s">
        <v>9</v>
      </c>
      <c r="B11" s="4" t="s">
        <v>36</v>
      </c>
      <c r="C11" s="4" t="s">
        <v>36</v>
      </c>
      <c r="D11" s="4" t="s">
        <v>36</v>
      </c>
      <c r="E11" s="4" t="s">
        <v>36</v>
      </c>
      <c r="F11" s="4" t="s">
        <v>36</v>
      </c>
      <c r="G11" s="4" t="s">
        <v>36</v>
      </c>
      <c r="H11" s="4" t="s">
        <v>36</v>
      </c>
      <c r="I11" s="4" t="s">
        <v>36</v>
      </c>
      <c r="J11" s="4" t="s">
        <v>36</v>
      </c>
      <c r="K11" s="4" t="s">
        <v>43</v>
      </c>
      <c r="L11" s="4" t="s">
        <v>43</v>
      </c>
      <c r="M11" s="4" t="s">
        <v>43</v>
      </c>
      <c r="N11" s="4" t="s">
        <v>43</v>
      </c>
    </row>
    <row r="12" spans="1:14" ht="15.75" hidden="1" thickBot="1" x14ac:dyDescent="0.3">
      <c r="A12" s="1" t="s">
        <v>10</v>
      </c>
      <c r="B12" s="4" t="s">
        <v>36</v>
      </c>
      <c r="C12" s="4" t="s">
        <v>36</v>
      </c>
      <c r="D12" s="4" t="s">
        <v>36</v>
      </c>
      <c r="E12" s="4" t="s">
        <v>36</v>
      </c>
      <c r="F12" s="4" t="s">
        <v>36</v>
      </c>
      <c r="G12" s="4" t="s">
        <v>36</v>
      </c>
      <c r="H12" s="4" t="s">
        <v>36</v>
      </c>
      <c r="I12" s="4" t="s">
        <v>36</v>
      </c>
      <c r="J12" s="4" t="s">
        <v>36</v>
      </c>
      <c r="K12" s="4" t="s">
        <v>43</v>
      </c>
      <c r="L12" s="4" t="s">
        <v>43</v>
      </c>
      <c r="M12" s="4" t="s">
        <v>43</v>
      </c>
      <c r="N12" s="4" t="s">
        <v>43</v>
      </c>
    </row>
    <row r="13" spans="1:14" ht="15.75" hidden="1" thickBot="1" x14ac:dyDescent="0.3">
      <c r="A13" s="1" t="s">
        <v>11</v>
      </c>
      <c r="B13" s="4" t="s">
        <v>36</v>
      </c>
      <c r="C13" s="4" t="s">
        <v>36</v>
      </c>
      <c r="D13" s="4" t="s">
        <v>36</v>
      </c>
      <c r="E13" s="4" t="s">
        <v>36</v>
      </c>
      <c r="F13" s="4" t="s">
        <v>36</v>
      </c>
      <c r="G13" s="4" t="s">
        <v>36</v>
      </c>
      <c r="H13" s="4" t="s">
        <v>36</v>
      </c>
      <c r="I13" s="4" t="s">
        <v>36</v>
      </c>
      <c r="J13" s="4" t="s">
        <v>36</v>
      </c>
      <c r="K13" s="4" t="s">
        <v>43</v>
      </c>
      <c r="L13" s="4" t="s">
        <v>43</v>
      </c>
      <c r="M13" s="4" t="s">
        <v>43</v>
      </c>
      <c r="N13" s="4" t="s">
        <v>43</v>
      </c>
    </row>
    <row r="14" spans="1:14" ht="15.75" hidden="1" thickBot="1" x14ac:dyDescent="0.3">
      <c r="A14" s="1" t="s">
        <v>12</v>
      </c>
      <c r="B14" s="4" t="s">
        <v>36</v>
      </c>
      <c r="C14" s="4" t="s">
        <v>36</v>
      </c>
      <c r="D14" s="4" t="s">
        <v>36</v>
      </c>
      <c r="E14" s="4" t="s">
        <v>36</v>
      </c>
      <c r="F14" s="4" t="s">
        <v>36</v>
      </c>
      <c r="G14" s="4" t="s">
        <v>36</v>
      </c>
      <c r="H14" s="4" t="s">
        <v>36</v>
      </c>
      <c r="I14" s="4" t="s">
        <v>36</v>
      </c>
      <c r="J14" s="4" t="s">
        <v>36</v>
      </c>
      <c r="K14" s="4" t="s">
        <v>43</v>
      </c>
      <c r="L14" s="4" t="s">
        <v>43</v>
      </c>
      <c r="M14" s="4" t="s">
        <v>43</v>
      </c>
      <c r="N14" s="4" t="s">
        <v>43</v>
      </c>
    </row>
    <row r="15" spans="1:14" ht="15.75" hidden="1" thickBot="1" x14ac:dyDescent="0.3">
      <c r="A15" s="1" t="s">
        <v>13</v>
      </c>
      <c r="B15" s="4" t="s">
        <v>36</v>
      </c>
      <c r="C15" s="4" t="s">
        <v>36</v>
      </c>
      <c r="D15" s="4" t="s">
        <v>36</v>
      </c>
      <c r="E15" s="4" t="s">
        <v>36</v>
      </c>
      <c r="F15" s="4" t="s">
        <v>36</v>
      </c>
      <c r="G15" s="4" t="s">
        <v>36</v>
      </c>
      <c r="H15" s="4" t="s">
        <v>36</v>
      </c>
      <c r="I15" s="4" t="s">
        <v>36</v>
      </c>
      <c r="J15" s="4" t="s">
        <v>36</v>
      </c>
      <c r="K15" s="4" t="s">
        <v>43</v>
      </c>
      <c r="L15" s="4" t="s">
        <v>43</v>
      </c>
      <c r="M15" s="4" t="s">
        <v>43</v>
      </c>
      <c r="N15" s="4" t="s">
        <v>43</v>
      </c>
    </row>
    <row r="16" spans="1:14" ht="15.75" hidden="1" thickBot="1" x14ac:dyDescent="0.3">
      <c r="A16" s="1" t="s">
        <v>14</v>
      </c>
      <c r="B16" s="4" t="s">
        <v>36</v>
      </c>
      <c r="C16" s="4" t="s">
        <v>36</v>
      </c>
      <c r="D16" s="4" t="s">
        <v>36</v>
      </c>
      <c r="E16" s="4" t="s">
        <v>36</v>
      </c>
      <c r="F16" s="4" t="s">
        <v>36</v>
      </c>
      <c r="G16" s="4" t="s">
        <v>36</v>
      </c>
      <c r="H16" s="4" t="s">
        <v>36</v>
      </c>
      <c r="I16" s="4" t="s">
        <v>36</v>
      </c>
      <c r="J16" s="4" t="s">
        <v>36</v>
      </c>
      <c r="K16" s="4" t="s">
        <v>43</v>
      </c>
      <c r="L16" s="4" t="s">
        <v>43</v>
      </c>
      <c r="M16" s="4" t="s">
        <v>43</v>
      </c>
      <c r="N16" s="4" t="s">
        <v>43</v>
      </c>
    </row>
    <row r="17" spans="1:14" ht="15.75" hidden="1" thickBot="1" x14ac:dyDescent="0.3">
      <c r="A17" s="1" t="s">
        <v>15</v>
      </c>
      <c r="B17" s="4" t="s">
        <v>36</v>
      </c>
      <c r="C17" s="4" t="s">
        <v>36</v>
      </c>
      <c r="D17" s="4" t="s">
        <v>36</v>
      </c>
      <c r="E17" s="4" t="s">
        <v>36</v>
      </c>
      <c r="F17" s="4" t="s">
        <v>36</v>
      </c>
      <c r="G17" s="4" t="s">
        <v>36</v>
      </c>
      <c r="H17" s="4" t="s">
        <v>36</v>
      </c>
      <c r="I17" s="4" t="s">
        <v>36</v>
      </c>
      <c r="J17" s="4" t="s">
        <v>36</v>
      </c>
      <c r="K17" s="4" t="s">
        <v>43</v>
      </c>
      <c r="L17" s="4" t="s">
        <v>43</v>
      </c>
      <c r="M17" s="4" t="s">
        <v>43</v>
      </c>
      <c r="N17" s="4" t="s">
        <v>43</v>
      </c>
    </row>
    <row r="18" spans="1:14" ht="15.75" hidden="1" thickBot="1" x14ac:dyDescent="0.3">
      <c r="A18" s="1" t="s">
        <v>16</v>
      </c>
      <c r="B18" s="4" t="s">
        <v>36</v>
      </c>
      <c r="C18" s="4" t="s">
        <v>36</v>
      </c>
      <c r="D18" s="4" t="s">
        <v>36</v>
      </c>
      <c r="E18" s="4" t="s">
        <v>36</v>
      </c>
      <c r="F18" s="4" t="s">
        <v>36</v>
      </c>
      <c r="G18" s="4" t="s">
        <v>36</v>
      </c>
      <c r="H18" s="4" t="s">
        <v>36</v>
      </c>
      <c r="I18" s="4" t="s">
        <v>36</v>
      </c>
      <c r="J18" s="4" t="s">
        <v>36</v>
      </c>
      <c r="K18" s="4" t="s">
        <v>43</v>
      </c>
      <c r="L18" s="4" t="s">
        <v>43</v>
      </c>
      <c r="M18" s="4" t="s">
        <v>43</v>
      </c>
      <c r="N18" s="4" t="s">
        <v>43</v>
      </c>
    </row>
    <row r="19" spans="1:14" ht="15.75" hidden="1" thickBot="1" x14ac:dyDescent="0.3">
      <c r="A19" s="1" t="s">
        <v>17</v>
      </c>
      <c r="B19" s="4" t="s">
        <v>36</v>
      </c>
      <c r="C19" s="4" t="s">
        <v>36</v>
      </c>
      <c r="D19" s="4" t="s">
        <v>36</v>
      </c>
      <c r="E19" s="4" t="s">
        <v>36</v>
      </c>
      <c r="F19" s="4" t="s">
        <v>36</v>
      </c>
      <c r="G19" s="4" t="s">
        <v>36</v>
      </c>
      <c r="H19" s="4" t="s">
        <v>36</v>
      </c>
      <c r="I19" s="4" t="s">
        <v>36</v>
      </c>
      <c r="J19" s="4" t="s">
        <v>36</v>
      </c>
      <c r="K19" s="4" t="s">
        <v>43</v>
      </c>
      <c r="L19" s="4" t="s">
        <v>43</v>
      </c>
      <c r="M19" s="4" t="s">
        <v>43</v>
      </c>
      <c r="N19" s="4" t="s">
        <v>43</v>
      </c>
    </row>
    <row r="20" spans="1:14" ht="15.75" hidden="1" thickBot="1" x14ac:dyDescent="0.3">
      <c r="A20" s="1" t="s">
        <v>18</v>
      </c>
      <c r="B20" s="4" t="s">
        <v>36</v>
      </c>
      <c r="C20" s="4" t="s">
        <v>36</v>
      </c>
      <c r="D20" s="4" t="s">
        <v>36</v>
      </c>
      <c r="E20" s="4" t="s">
        <v>36</v>
      </c>
      <c r="F20" s="4" t="s">
        <v>36</v>
      </c>
      <c r="G20" s="4" t="s">
        <v>36</v>
      </c>
      <c r="H20" s="4" t="s">
        <v>36</v>
      </c>
      <c r="I20" s="4" t="s">
        <v>36</v>
      </c>
      <c r="J20" s="4" t="s">
        <v>36</v>
      </c>
      <c r="K20" s="4" t="s">
        <v>43</v>
      </c>
      <c r="L20" s="4" t="s">
        <v>43</v>
      </c>
      <c r="M20" s="4" t="s">
        <v>43</v>
      </c>
      <c r="N20" s="4" t="s">
        <v>43</v>
      </c>
    </row>
    <row r="21" spans="1:14" ht="15.75" hidden="1" thickBot="1" x14ac:dyDescent="0.3">
      <c r="A21" s="1" t="s">
        <v>19</v>
      </c>
      <c r="B21" s="4" t="s">
        <v>36</v>
      </c>
      <c r="C21" s="4" t="s">
        <v>36</v>
      </c>
      <c r="D21" s="4" t="s">
        <v>36</v>
      </c>
      <c r="E21" s="4" t="s">
        <v>36</v>
      </c>
      <c r="F21" s="4" t="s">
        <v>36</v>
      </c>
      <c r="G21" s="4" t="s">
        <v>36</v>
      </c>
      <c r="H21" s="4" t="s">
        <v>36</v>
      </c>
      <c r="I21" s="4" t="s">
        <v>36</v>
      </c>
      <c r="J21" s="4" t="s">
        <v>36</v>
      </c>
      <c r="K21" s="4" t="s">
        <v>43</v>
      </c>
      <c r="L21" s="4" t="s">
        <v>43</v>
      </c>
      <c r="M21" s="4" t="s">
        <v>43</v>
      </c>
      <c r="N21" s="4" t="s">
        <v>43</v>
      </c>
    </row>
    <row r="22" spans="1:14" ht="15.75" hidden="1" thickBot="1" x14ac:dyDescent="0.3">
      <c r="A22" s="1" t="s">
        <v>20</v>
      </c>
      <c r="B22" s="4" t="s">
        <v>36</v>
      </c>
      <c r="C22" s="4" t="s">
        <v>36</v>
      </c>
      <c r="D22" s="4" t="s">
        <v>36</v>
      </c>
      <c r="E22" s="4" t="s">
        <v>36</v>
      </c>
      <c r="F22" s="4" t="s">
        <v>36</v>
      </c>
      <c r="G22" s="4" t="s">
        <v>36</v>
      </c>
      <c r="H22" s="4" t="s">
        <v>36</v>
      </c>
      <c r="I22" s="4" t="s">
        <v>36</v>
      </c>
      <c r="J22" s="4" t="s">
        <v>36</v>
      </c>
      <c r="K22" s="4" t="s">
        <v>43</v>
      </c>
      <c r="L22" s="4" t="s">
        <v>43</v>
      </c>
      <c r="M22" s="4" t="s">
        <v>43</v>
      </c>
      <c r="N22" s="4" t="s">
        <v>43</v>
      </c>
    </row>
    <row r="23" spans="1:14" ht="15.75" hidden="1" thickBot="1" x14ac:dyDescent="0.3">
      <c r="A23" s="1" t="s">
        <v>21</v>
      </c>
      <c r="B23" s="4" t="s">
        <v>36</v>
      </c>
      <c r="C23" s="4" t="s">
        <v>36</v>
      </c>
      <c r="D23" s="4" t="s">
        <v>36</v>
      </c>
      <c r="E23" s="4" t="s">
        <v>36</v>
      </c>
      <c r="F23" s="4" t="s">
        <v>36</v>
      </c>
      <c r="G23" s="4" t="s">
        <v>36</v>
      </c>
      <c r="H23" s="4" t="s">
        <v>36</v>
      </c>
      <c r="I23" s="4" t="s">
        <v>36</v>
      </c>
      <c r="J23" s="4" t="s">
        <v>36</v>
      </c>
      <c r="K23" s="4" t="s">
        <v>43</v>
      </c>
      <c r="L23" s="4" t="s">
        <v>43</v>
      </c>
      <c r="M23" s="4" t="s">
        <v>43</v>
      </c>
      <c r="N23" s="4" t="s">
        <v>43</v>
      </c>
    </row>
    <row r="24" spans="1:14" ht="15.75" hidden="1" thickBot="1" x14ac:dyDescent="0.3">
      <c r="A24" s="1" t="s">
        <v>22</v>
      </c>
      <c r="B24" s="4" t="s">
        <v>36</v>
      </c>
      <c r="C24" s="4" t="s">
        <v>36</v>
      </c>
      <c r="D24" s="4" t="s">
        <v>36</v>
      </c>
      <c r="E24" s="4" t="s">
        <v>36</v>
      </c>
      <c r="F24" s="4" t="s">
        <v>36</v>
      </c>
      <c r="G24" s="4" t="s">
        <v>36</v>
      </c>
      <c r="H24" s="4" t="s">
        <v>36</v>
      </c>
      <c r="I24" s="4" t="s">
        <v>36</v>
      </c>
      <c r="J24" s="4" t="s">
        <v>36</v>
      </c>
      <c r="K24" s="4" t="s">
        <v>43</v>
      </c>
      <c r="L24" s="4" t="s">
        <v>43</v>
      </c>
      <c r="M24" s="4" t="s">
        <v>43</v>
      </c>
      <c r="N24" s="4" t="s">
        <v>43</v>
      </c>
    </row>
    <row r="25" spans="1:14" ht="15.75" hidden="1" thickBot="1" x14ac:dyDescent="0.3">
      <c r="A25" s="1" t="s">
        <v>23</v>
      </c>
      <c r="B25" s="4" t="s">
        <v>36</v>
      </c>
      <c r="C25" s="4" t="s">
        <v>36</v>
      </c>
      <c r="D25" s="4" t="s">
        <v>36</v>
      </c>
      <c r="E25" s="4" t="s">
        <v>36</v>
      </c>
      <c r="F25" s="4" t="s">
        <v>36</v>
      </c>
      <c r="G25" s="4" t="s">
        <v>36</v>
      </c>
      <c r="H25" s="4" t="s">
        <v>36</v>
      </c>
      <c r="I25" s="4" t="s">
        <v>36</v>
      </c>
      <c r="J25" s="4" t="s">
        <v>36</v>
      </c>
      <c r="K25" s="4" t="s">
        <v>43</v>
      </c>
      <c r="L25" s="4" t="s">
        <v>43</v>
      </c>
      <c r="M25" s="4" t="s">
        <v>43</v>
      </c>
      <c r="N25" s="4" t="s">
        <v>43</v>
      </c>
    </row>
    <row r="26" spans="1:14" ht="15.75" hidden="1" thickBot="1" x14ac:dyDescent="0.3">
      <c r="A26" s="1" t="s">
        <v>24</v>
      </c>
      <c r="B26" s="4" t="s">
        <v>36</v>
      </c>
      <c r="C26" s="4" t="s">
        <v>36</v>
      </c>
      <c r="D26" s="4" t="s">
        <v>36</v>
      </c>
      <c r="E26" s="4" t="s">
        <v>36</v>
      </c>
      <c r="F26" s="4" t="s">
        <v>36</v>
      </c>
      <c r="G26" s="4" t="s">
        <v>36</v>
      </c>
      <c r="H26" s="4" t="s">
        <v>36</v>
      </c>
      <c r="I26" s="4" t="s">
        <v>36</v>
      </c>
      <c r="J26" s="4" t="s">
        <v>36</v>
      </c>
      <c r="K26" s="4" t="s">
        <v>43</v>
      </c>
      <c r="L26" s="4" t="s">
        <v>43</v>
      </c>
      <c r="M26" s="4" t="s">
        <v>43</v>
      </c>
      <c r="N26" s="4" t="s">
        <v>43</v>
      </c>
    </row>
    <row r="27" spans="1:14" ht="15.75" hidden="1" thickBot="1" x14ac:dyDescent="0.3">
      <c r="A27" s="1" t="s">
        <v>25</v>
      </c>
      <c r="B27" s="4" t="s">
        <v>36</v>
      </c>
      <c r="C27" s="4" t="s">
        <v>36</v>
      </c>
      <c r="D27" s="4" t="s">
        <v>36</v>
      </c>
      <c r="E27" s="4" t="s">
        <v>36</v>
      </c>
      <c r="F27" s="4" t="s">
        <v>36</v>
      </c>
      <c r="G27" s="4" t="s">
        <v>36</v>
      </c>
      <c r="H27" s="4" t="s">
        <v>36</v>
      </c>
      <c r="I27" s="4" t="s">
        <v>36</v>
      </c>
      <c r="J27" s="4" t="s">
        <v>36</v>
      </c>
      <c r="K27" s="4" t="s">
        <v>43</v>
      </c>
      <c r="L27" s="4" t="s">
        <v>43</v>
      </c>
      <c r="M27" s="4" t="s">
        <v>43</v>
      </c>
      <c r="N27" s="4" t="s">
        <v>43</v>
      </c>
    </row>
    <row r="28" spans="1:14" ht="15.75" hidden="1" thickBot="1" x14ac:dyDescent="0.3">
      <c r="A28" s="1" t="s">
        <v>26</v>
      </c>
      <c r="B28" s="4" t="s">
        <v>36</v>
      </c>
      <c r="C28" s="4" t="s">
        <v>36</v>
      </c>
      <c r="D28" s="4" t="s">
        <v>36</v>
      </c>
      <c r="E28" s="4" t="s">
        <v>36</v>
      </c>
      <c r="F28" s="4" t="s">
        <v>36</v>
      </c>
      <c r="G28" s="4" t="s">
        <v>36</v>
      </c>
      <c r="H28" s="4" t="s">
        <v>36</v>
      </c>
      <c r="I28" s="4" t="s">
        <v>36</v>
      </c>
      <c r="J28" s="4" t="s">
        <v>36</v>
      </c>
      <c r="K28" s="4" t="s">
        <v>43</v>
      </c>
      <c r="L28" s="4" t="s">
        <v>43</v>
      </c>
      <c r="M28" s="4" t="s">
        <v>43</v>
      </c>
      <c r="N28" s="4" t="s">
        <v>43</v>
      </c>
    </row>
    <row r="29" spans="1:14" ht="15.75" hidden="1" thickBot="1" x14ac:dyDescent="0.3">
      <c r="A29" s="1" t="s">
        <v>27</v>
      </c>
      <c r="B29" s="4" t="s">
        <v>36</v>
      </c>
      <c r="C29" s="4" t="s">
        <v>36</v>
      </c>
      <c r="D29" s="4" t="s">
        <v>36</v>
      </c>
      <c r="E29" s="4" t="s">
        <v>36</v>
      </c>
      <c r="F29" s="4" t="s">
        <v>36</v>
      </c>
      <c r="G29" s="4" t="s">
        <v>36</v>
      </c>
      <c r="H29" s="4" t="s">
        <v>36</v>
      </c>
      <c r="I29" s="4" t="s">
        <v>36</v>
      </c>
      <c r="J29" s="4" t="s">
        <v>36</v>
      </c>
      <c r="K29" s="4" t="s">
        <v>43</v>
      </c>
      <c r="L29" s="4" t="s">
        <v>43</v>
      </c>
      <c r="M29" s="4" t="s">
        <v>43</v>
      </c>
      <c r="N29" s="4" t="s">
        <v>43</v>
      </c>
    </row>
    <row r="30" spans="1:14" ht="15.75" thickBot="1" x14ac:dyDescent="0.3">
      <c r="A30" s="1" t="s">
        <v>28</v>
      </c>
      <c r="B30" s="4">
        <v>21</v>
      </c>
      <c r="C30" s="4">
        <v>24.7</v>
      </c>
      <c r="D30" s="4">
        <v>49.8</v>
      </c>
      <c r="E30" s="4">
        <v>30.1</v>
      </c>
      <c r="F30" s="4">
        <v>33.1</v>
      </c>
      <c r="G30" s="4">
        <v>39.4</v>
      </c>
      <c r="H30" s="4">
        <v>35.799999999999997</v>
      </c>
      <c r="I30" s="4">
        <v>44</v>
      </c>
      <c r="J30" s="4">
        <v>28.5</v>
      </c>
      <c r="K30" s="4">
        <v>36.299999999999997</v>
      </c>
      <c r="L30" s="4">
        <v>35.299999999999997</v>
      </c>
      <c r="M30" s="4">
        <v>29.7</v>
      </c>
      <c r="N30" s="4">
        <v>33</v>
      </c>
    </row>
    <row r="31" spans="1:14" ht="15.75" thickBot="1" x14ac:dyDescent="0.3">
      <c r="A31" s="1" t="s">
        <v>29</v>
      </c>
      <c r="B31" s="4">
        <v>24.4</v>
      </c>
      <c r="C31" s="4">
        <v>23.9</v>
      </c>
      <c r="D31" s="4">
        <v>48</v>
      </c>
      <c r="E31" s="4">
        <v>33.200000000000003</v>
      </c>
      <c r="F31" s="4">
        <v>33.200000000000003</v>
      </c>
      <c r="G31" s="4">
        <v>39.700000000000003</v>
      </c>
      <c r="H31" s="4">
        <v>36.700000000000003</v>
      </c>
      <c r="I31" s="4">
        <v>42.3</v>
      </c>
      <c r="J31" s="4">
        <v>26.3</v>
      </c>
      <c r="K31" s="4">
        <v>35.9</v>
      </c>
      <c r="L31" s="4">
        <v>34.4</v>
      </c>
      <c r="M31" s="4">
        <v>28.7</v>
      </c>
      <c r="N31" s="4">
        <v>29.6</v>
      </c>
    </row>
    <row r="32" spans="1:14" ht="15.75" thickBot="1" x14ac:dyDescent="0.3">
      <c r="A32" s="1" t="s">
        <v>30</v>
      </c>
      <c r="B32" s="4">
        <v>23</v>
      </c>
      <c r="C32" s="4">
        <v>23.2</v>
      </c>
      <c r="D32" s="4">
        <v>48.7</v>
      </c>
      <c r="E32" s="4">
        <v>27.6</v>
      </c>
      <c r="F32" s="4">
        <v>34.4</v>
      </c>
      <c r="G32" s="4">
        <v>39.4</v>
      </c>
      <c r="H32" s="4">
        <v>33.4</v>
      </c>
      <c r="I32" s="4">
        <v>42</v>
      </c>
      <c r="J32" s="4">
        <v>24.9</v>
      </c>
      <c r="K32" s="4">
        <v>35.700000000000003</v>
      </c>
      <c r="L32" s="4">
        <v>32.700000000000003</v>
      </c>
      <c r="M32" s="4">
        <v>30.7</v>
      </c>
      <c r="N32" s="4">
        <v>28.8</v>
      </c>
    </row>
    <row r="33" spans="1:14" ht="15.75" thickBot="1" x14ac:dyDescent="0.3">
      <c r="A33" s="1" t="s">
        <v>31</v>
      </c>
      <c r="B33" s="4">
        <v>22.4</v>
      </c>
      <c r="C33" s="4">
        <v>21.8</v>
      </c>
      <c r="D33" s="4">
        <v>46.3</v>
      </c>
      <c r="E33" s="4">
        <v>27.3</v>
      </c>
      <c r="F33" s="4">
        <v>30.6</v>
      </c>
      <c r="G33" s="4">
        <v>39.200000000000003</v>
      </c>
      <c r="H33" s="4">
        <v>29.2</v>
      </c>
      <c r="I33" s="4">
        <v>44.2</v>
      </c>
      <c r="J33" s="4">
        <v>24.3</v>
      </c>
      <c r="K33" s="4">
        <v>32.9</v>
      </c>
      <c r="L33" s="4">
        <v>33</v>
      </c>
      <c r="M33" s="4">
        <v>29.2</v>
      </c>
      <c r="N33" s="4">
        <v>27.4</v>
      </c>
    </row>
    <row r="34" spans="1:14" ht="15.75" thickBot="1" x14ac:dyDescent="0.3">
      <c r="A34" s="1" t="s">
        <v>32</v>
      </c>
      <c r="B34" s="4">
        <v>25.1</v>
      </c>
      <c r="C34" s="4">
        <v>21.7</v>
      </c>
      <c r="D34" s="4">
        <v>50.9</v>
      </c>
      <c r="E34" s="4">
        <v>31.8</v>
      </c>
      <c r="F34" s="4">
        <v>33.200000000000003</v>
      </c>
      <c r="G34" s="4">
        <v>41.8</v>
      </c>
      <c r="H34" s="4">
        <v>33.5</v>
      </c>
      <c r="I34" s="4">
        <v>45.2</v>
      </c>
      <c r="J34" s="4">
        <v>27.2</v>
      </c>
      <c r="K34" s="4">
        <v>38.5</v>
      </c>
      <c r="L34" s="4">
        <v>37.4</v>
      </c>
      <c r="M34" s="4">
        <v>31.1</v>
      </c>
      <c r="N34" s="4">
        <v>29.6</v>
      </c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.75" thickBot="1" x14ac:dyDescent="0.3"/>
    <row r="37" spans="1:14" ht="15.75" thickBot="1" x14ac:dyDescent="0.3">
      <c r="B37" s="17" t="s">
        <v>101</v>
      </c>
      <c r="C37" s="20">
        <f>AVERAGE(C30:C34)</f>
        <v>23.06</v>
      </c>
      <c r="D37" s="20">
        <f t="shared" ref="D37:N37" si="0">AVERAGE(D30:D34)</f>
        <v>48.74</v>
      </c>
      <c r="E37" s="20">
        <f t="shared" si="0"/>
        <v>30</v>
      </c>
      <c r="F37" s="20">
        <f t="shared" si="0"/>
        <v>32.9</v>
      </c>
      <c r="G37" s="20">
        <f t="shared" si="0"/>
        <v>39.9</v>
      </c>
      <c r="H37" s="20">
        <f t="shared" si="0"/>
        <v>33.72</v>
      </c>
      <c r="I37" s="20">
        <f t="shared" si="0"/>
        <v>43.54</v>
      </c>
      <c r="J37" s="20">
        <f t="shared" si="0"/>
        <v>26.24</v>
      </c>
      <c r="K37" s="20">
        <f t="shared" si="0"/>
        <v>35.86</v>
      </c>
      <c r="L37" s="20">
        <f t="shared" si="0"/>
        <v>34.559999999999995</v>
      </c>
      <c r="M37" s="20">
        <f t="shared" si="0"/>
        <v>29.880000000000003</v>
      </c>
      <c r="N37" s="20">
        <f t="shared" si="0"/>
        <v>29.68</v>
      </c>
    </row>
    <row r="38" spans="1:14" ht="15.75" thickBot="1" x14ac:dyDescent="0.3">
      <c r="B38" s="17" t="s">
        <v>102</v>
      </c>
      <c r="C38" s="20">
        <f>STDEV(C30:C34)</f>
        <v>1.3088162590677115</v>
      </c>
      <c r="D38" s="20">
        <f t="shared" ref="D38:N38" si="1">STDEV(D30:D34)</f>
        <v>1.7529974329701685</v>
      </c>
      <c r="E38" s="20">
        <f t="shared" si="1"/>
        <v>2.5758493744782522</v>
      </c>
      <c r="F38" s="20">
        <f t="shared" si="1"/>
        <v>1.3928388277184114</v>
      </c>
      <c r="G38" s="20">
        <f t="shared" si="1"/>
        <v>1.0770329614268992</v>
      </c>
      <c r="H38" s="20">
        <f t="shared" si="1"/>
        <v>2.9063723092542708</v>
      </c>
      <c r="I38" s="20">
        <f t="shared" si="1"/>
        <v>1.3520355024924473</v>
      </c>
      <c r="J38" s="20">
        <f t="shared" si="1"/>
        <v>1.7023513150933327</v>
      </c>
      <c r="K38" s="20">
        <f t="shared" si="1"/>
        <v>1.9969977466186588</v>
      </c>
      <c r="L38" s="20">
        <f t="shared" si="1"/>
        <v>1.9060430215501418</v>
      </c>
      <c r="M38" s="20">
        <f t="shared" si="1"/>
        <v>1.0059821071967441</v>
      </c>
      <c r="N38" s="20">
        <f t="shared" si="1"/>
        <v>2.0620378270051209</v>
      </c>
    </row>
    <row r="39" spans="1:14" ht="15.75" thickBot="1" x14ac:dyDescent="0.3">
      <c r="B39" s="17" t="s">
        <v>103</v>
      </c>
      <c r="C39" s="20">
        <f>MAX(C30:C34)-MIN(C30:C34)</f>
        <v>3</v>
      </c>
      <c r="D39" s="20">
        <f t="shared" ref="D39:N39" si="2">MAX(D30:D34)-MIN(D30:D34)</f>
        <v>4.6000000000000014</v>
      </c>
      <c r="E39" s="20">
        <f t="shared" si="2"/>
        <v>5.9000000000000021</v>
      </c>
      <c r="F39" s="20">
        <f t="shared" si="2"/>
        <v>3.7999999999999972</v>
      </c>
      <c r="G39" s="20">
        <f t="shared" si="2"/>
        <v>2.5999999999999943</v>
      </c>
      <c r="H39" s="20">
        <f t="shared" si="2"/>
        <v>7.5000000000000036</v>
      </c>
      <c r="I39" s="20">
        <f t="shared" si="2"/>
        <v>3.2000000000000028</v>
      </c>
      <c r="J39" s="20">
        <f t="shared" si="2"/>
        <v>4.1999999999999993</v>
      </c>
      <c r="K39" s="20">
        <f t="shared" si="2"/>
        <v>5.6000000000000014</v>
      </c>
      <c r="L39" s="20">
        <f t="shared" si="2"/>
        <v>4.6999999999999957</v>
      </c>
      <c r="M39" s="20">
        <f t="shared" si="2"/>
        <v>2.4000000000000021</v>
      </c>
      <c r="N39" s="20">
        <f t="shared" si="2"/>
        <v>5.6000000000000014</v>
      </c>
    </row>
    <row r="40" spans="1:14" ht="15.75" thickBot="1" x14ac:dyDescent="0.3">
      <c r="B40" s="17" t="s">
        <v>107</v>
      </c>
      <c r="C40" s="20">
        <f>MEDIAN(C30:C34)</f>
        <v>23.2</v>
      </c>
      <c r="D40" s="20">
        <f t="shared" ref="D40:N40" si="3">MEDIAN(D30:D34)</f>
        <v>48.7</v>
      </c>
      <c r="E40" s="20">
        <f t="shared" si="3"/>
        <v>30.1</v>
      </c>
      <c r="F40" s="20">
        <f t="shared" si="3"/>
        <v>33.200000000000003</v>
      </c>
      <c r="G40" s="20">
        <f t="shared" si="3"/>
        <v>39.4</v>
      </c>
      <c r="H40" s="20">
        <f t="shared" si="3"/>
        <v>33.5</v>
      </c>
      <c r="I40" s="20">
        <f t="shared" si="3"/>
        <v>44</v>
      </c>
      <c r="J40" s="20">
        <f t="shared" si="3"/>
        <v>26.3</v>
      </c>
      <c r="K40" s="20">
        <f t="shared" si="3"/>
        <v>35.9</v>
      </c>
      <c r="L40" s="20">
        <f t="shared" si="3"/>
        <v>34.4</v>
      </c>
      <c r="M40" s="20">
        <f t="shared" si="3"/>
        <v>29.7</v>
      </c>
      <c r="N40" s="20">
        <f t="shared" si="3"/>
        <v>29.6</v>
      </c>
    </row>
    <row r="41" spans="1:14" ht="15.75" thickBot="1" x14ac:dyDescent="0.3">
      <c r="B41" s="17" t="s">
        <v>108</v>
      </c>
      <c r="C41" s="20">
        <f>SKEW(C30:C34)</f>
        <v>9.1168507898444218E-2</v>
      </c>
      <c r="D41" s="20">
        <f t="shared" ref="D41:N41" si="4">SKEW(D30:D34)</f>
        <v>-0.28335084816866779</v>
      </c>
      <c r="E41" s="20">
        <f t="shared" si="4"/>
        <v>0.12418990878860474</v>
      </c>
      <c r="F41" s="20">
        <f t="shared" si="4"/>
        <v>-1.346171547408253</v>
      </c>
      <c r="G41" s="20">
        <f t="shared" si="4"/>
        <v>2.0870715271407949</v>
      </c>
      <c r="H41" s="20">
        <f t="shared" si="4"/>
        <v>-0.96615793882527445</v>
      </c>
      <c r="I41" s="20">
        <f t="shared" si="4"/>
        <v>-0.10111182962117465</v>
      </c>
      <c r="J41" s="20">
        <f t="shared" si="4"/>
        <v>0.22978002139333117</v>
      </c>
      <c r="K41" s="20">
        <f t="shared" si="4"/>
        <v>-0.38995347388070145</v>
      </c>
      <c r="L41" s="20">
        <f t="shared" si="4"/>
        <v>0.78681184158623518</v>
      </c>
      <c r="M41" s="20">
        <f t="shared" si="4"/>
        <v>0.16531541330242494</v>
      </c>
      <c r="N41" s="20">
        <f t="shared" si="4"/>
        <v>1.1433674733643644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I54" sqref="I54"/>
    </sheetView>
  </sheetViews>
  <sheetFormatPr defaultRowHeight="15" x14ac:dyDescent="0.25"/>
  <cols>
    <col min="1" max="1" width="39.5703125" customWidth="1"/>
    <col min="2" max="6" width="16.28515625" customWidth="1"/>
    <col min="7" max="7" width="14.28515625" customWidth="1"/>
    <col min="8" max="8" width="16.7109375" customWidth="1"/>
    <col min="9" max="9" width="16.140625" customWidth="1"/>
    <col min="10" max="10" width="16.28515625" customWidth="1"/>
  </cols>
  <sheetData>
    <row r="1" spans="1:10" ht="30.75" customHeight="1" thickBot="1" x14ac:dyDescent="0.35">
      <c r="A1" s="23" t="s">
        <v>99</v>
      </c>
      <c r="B1" s="7" t="s">
        <v>33</v>
      </c>
      <c r="C1" s="7" t="s">
        <v>35</v>
      </c>
      <c r="D1" s="7" t="s">
        <v>38</v>
      </c>
      <c r="E1" s="7" t="s">
        <v>39</v>
      </c>
      <c r="F1" s="7" t="s">
        <v>40</v>
      </c>
      <c r="G1" s="7" t="s">
        <v>41</v>
      </c>
      <c r="H1" s="7" t="s">
        <v>42</v>
      </c>
      <c r="I1" s="7" t="s">
        <v>44</v>
      </c>
      <c r="J1" s="7" t="s">
        <v>45</v>
      </c>
    </row>
    <row r="2" spans="1:10" ht="15.75" thickBot="1" x14ac:dyDescent="0.3">
      <c r="A2" s="1" t="s">
        <v>0</v>
      </c>
      <c r="B2" s="4">
        <v>45.8</v>
      </c>
      <c r="C2" s="4">
        <v>55.7</v>
      </c>
      <c r="D2" s="4">
        <v>44.6</v>
      </c>
      <c r="E2" s="4">
        <v>46.5</v>
      </c>
      <c r="F2" s="4">
        <v>42.1</v>
      </c>
      <c r="G2" s="4">
        <v>42.8</v>
      </c>
      <c r="H2" s="4">
        <v>57.1</v>
      </c>
      <c r="I2" s="4">
        <v>41.9</v>
      </c>
      <c r="J2" s="4">
        <v>30.3</v>
      </c>
    </row>
    <row r="3" spans="1:10" ht="15.75" thickBot="1" x14ac:dyDescent="0.3">
      <c r="A3" s="1" t="s">
        <v>1</v>
      </c>
      <c r="B3" s="4">
        <v>46</v>
      </c>
      <c r="C3" s="4">
        <v>55.4</v>
      </c>
      <c r="D3" s="4">
        <v>43.7</v>
      </c>
      <c r="E3" s="4">
        <v>45.9</v>
      </c>
      <c r="F3" s="4">
        <v>42.6</v>
      </c>
      <c r="G3" s="4">
        <v>42.7</v>
      </c>
      <c r="H3" s="4">
        <v>57.8</v>
      </c>
      <c r="I3" s="4">
        <v>42.2</v>
      </c>
      <c r="J3" s="4">
        <v>29.7</v>
      </c>
    </row>
    <row r="4" spans="1:10" ht="15.75" thickBot="1" x14ac:dyDescent="0.3">
      <c r="A4" s="1" t="s">
        <v>2</v>
      </c>
      <c r="B4" s="4">
        <v>45.7</v>
      </c>
      <c r="C4" s="4">
        <v>54.4</v>
      </c>
      <c r="D4" s="4">
        <v>45.1</v>
      </c>
      <c r="E4" s="4">
        <v>46.6</v>
      </c>
      <c r="F4" s="4">
        <v>42.1</v>
      </c>
      <c r="G4" s="4">
        <v>41</v>
      </c>
      <c r="H4" s="4">
        <v>57.6</v>
      </c>
      <c r="I4" s="4">
        <v>43.1</v>
      </c>
      <c r="J4" s="4">
        <v>30.1</v>
      </c>
    </row>
    <row r="5" spans="1:10" ht="15.75" thickBot="1" x14ac:dyDescent="0.3">
      <c r="A5" s="1" t="s">
        <v>3</v>
      </c>
      <c r="B5" s="4">
        <v>46.2</v>
      </c>
      <c r="C5" s="4">
        <v>56</v>
      </c>
      <c r="D5" s="4">
        <v>45.9</v>
      </c>
      <c r="E5" s="4">
        <v>45.9</v>
      </c>
      <c r="F5" s="4">
        <v>42.6</v>
      </c>
      <c r="G5" s="4">
        <v>42.3</v>
      </c>
      <c r="H5" s="4">
        <v>57.8</v>
      </c>
      <c r="I5" s="4">
        <v>43.6</v>
      </c>
      <c r="J5" s="4">
        <v>29.3</v>
      </c>
    </row>
    <row r="6" spans="1:10" ht="15.75" thickBot="1" x14ac:dyDescent="0.3">
      <c r="A6" s="1" t="s">
        <v>4</v>
      </c>
      <c r="B6" s="4">
        <v>45.5</v>
      </c>
      <c r="C6" s="4">
        <v>56.8</v>
      </c>
      <c r="D6" s="4">
        <v>40.5</v>
      </c>
      <c r="E6" s="4">
        <v>45</v>
      </c>
      <c r="F6" s="4">
        <v>40.9</v>
      </c>
      <c r="G6" s="4">
        <v>41.6</v>
      </c>
      <c r="H6" s="4">
        <v>57.1</v>
      </c>
      <c r="I6" s="4">
        <v>43.4</v>
      </c>
      <c r="J6" s="4">
        <v>30.4</v>
      </c>
    </row>
    <row r="7" spans="1:10" ht="15.75" thickBot="1" x14ac:dyDescent="0.3">
      <c r="A7" s="1" t="s">
        <v>5</v>
      </c>
      <c r="B7" s="4">
        <v>44.5</v>
      </c>
      <c r="C7" s="4">
        <v>54.6</v>
      </c>
      <c r="D7" s="4">
        <v>41.5</v>
      </c>
      <c r="E7" s="4">
        <v>42.7</v>
      </c>
      <c r="F7" s="4">
        <v>39.700000000000003</v>
      </c>
      <c r="G7" s="4">
        <v>39.9</v>
      </c>
      <c r="H7" s="4">
        <v>55.9</v>
      </c>
      <c r="I7" s="4">
        <v>41.5</v>
      </c>
      <c r="J7" s="4">
        <v>30.5</v>
      </c>
    </row>
    <row r="8" spans="1:10" ht="15.75" thickBot="1" x14ac:dyDescent="0.3">
      <c r="A8" s="1" t="s">
        <v>6</v>
      </c>
      <c r="B8" s="4">
        <v>42.6</v>
      </c>
      <c r="C8" s="4">
        <v>53.5</v>
      </c>
      <c r="D8" s="4">
        <v>36.9</v>
      </c>
      <c r="E8" s="4">
        <v>42</v>
      </c>
      <c r="F8" s="4">
        <v>39.6</v>
      </c>
      <c r="G8" s="4">
        <v>37.1</v>
      </c>
      <c r="H8" s="4">
        <v>52.2</v>
      </c>
      <c r="I8" s="4">
        <v>40.700000000000003</v>
      </c>
      <c r="J8" s="4">
        <v>30.3</v>
      </c>
    </row>
    <row r="9" spans="1:10" ht="15.75" thickBot="1" x14ac:dyDescent="0.3">
      <c r="A9" s="1" t="s">
        <v>7</v>
      </c>
      <c r="B9" s="4">
        <v>42.9</v>
      </c>
      <c r="C9" s="4">
        <v>54</v>
      </c>
      <c r="D9" s="4">
        <v>42.1</v>
      </c>
      <c r="E9" s="4">
        <v>43.7</v>
      </c>
      <c r="F9" s="4">
        <v>38.700000000000003</v>
      </c>
      <c r="G9" s="4">
        <v>36.799999999999997</v>
      </c>
      <c r="H9" s="4">
        <v>52.6</v>
      </c>
      <c r="I9" s="4">
        <v>40.6</v>
      </c>
      <c r="J9" s="4">
        <v>30.5</v>
      </c>
    </row>
    <row r="10" spans="1:10" ht="15.75" thickBot="1" x14ac:dyDescent="0.3">
      <c r="A10" s="1" t="s">
        <v>8</v>
      </c>
      <c r="B10" s="4">
        <v>42.2</v>
      </c>
      <c r="C10" s="4">
        <v>54.4</v>
      </c>
      <c r="D10" s="4">
        <v>38.9</v>
      </c>
      <c r="E10" s="4">
        <v>42.4</v>
      </c>
      <c r="F10" s="4">
        <v>38.5</v>
      </c>
      <c r="G10" s="4">
        <v>36.5</v>
      </c>
      <c r="H10" s="4">
        <v>51.8</v>
      </c>
      <c r="I10" s="4">
        <v>39.299999999999997</v>
      </c>
      <c r="J10" s="4">
        <v>28.7</v>
      </c>
    </row>
    <row r="11" spans="1:10" ht="15.75" thickBot="1" x14ac:dyDescent="0.3">
      <c r="A11" s="1" t="s">
        <v>9</v>
      </c>
      <c r="B11" s="4">
        <v>42</v>
      </c>
      <c r="C11" s="4">
        <v>53.2</v>
      </c>
      <c r="D11" s="4">
        <v>37.799999999999997</v>
      </c>
      <c r="E11" s="4">
        <v>42.6</v>
      </c>
      <c r="F11" s="4">
        <v>37.5</v>
      </c>
      <c r="G11" s="4">
        <v>36.299999999999997</v>
      </c>
      <c r="H11" s="4">
        <v>51.8</v>
      </c>
      <c r="I11" s="4">
        <v>39.799999999999997</v>
      </c>
      <c r="J11" s="4">
        <v>29.9</v>
      </c>
    </row>
    <row r="12" spans="1:10" ht="15.75" thickBot="1" x14ac:dyDescent="0.3">
      <c r="A12" s="1" t="s">
        <v>10</v>
      </c>
      <c r="B12" s="4">
        <v>41.3</v>
      </c>
      <c r="C12" s="4">
        <v>51.8</v>
      </c>
      <c r="D12" s="4">
        <v>39.799999999999997</v>
      </c>
      <c r="E12" s="4">
        <v>42.2</v>
      </c>
      <c r="F12" s="4">
        <v>36.799999999999997</v>
      </c>
      <c r="G12" s="4">
        <v>36.299999999999997</v>
      </c>
      <c r="H12" s="4">
        <v>50.6</v>
      </c>
      <c r="I12" s="4">
        <v>38.9</v>
      </c>
      <c r="J12" s="4">
        <v>28.8</v>
      </c>
    </row>
    <row r="13" spans="1:10" ht="15.75" thickBot="1" x14ac:dyDescent="0.3">
      <c r="A13" s="1" t="s">
        <v>11</v>
      </c>
      <c r="B13" s="4">
        <v>41.9</v>
      </c>
      <c r="C13" s="4">
        <v>51.8</v>
      </c>
      <c r="D13" s="4">
        <v>39.700000000000003</v>
      </c>
      <c r="E13" s="4">
        <v>42.8</v>
      </c>
      <c r="F13" s="4">
        <v>37.5</v>
      </c>
      <c r="G13" s="4">
        <v>37</v>
      </c>
      <c r="H13" s="4">
        <v>51.5</v>
      </c>
      <c r="I13" s="4">
        <v>38.200000000000003</v>
      </c>
      <c r="J13" s="4">
        <v>30.2</v>
      </c>
    </row>
    <row r="14" spans="1:10" ht="15.75" thickBot="1" x14ac:dyDescent="0.3">
      <c r="A14" s="1" t="s">
        <v>12</v>
      </c>
      <c r="B14" s="4">
        <v>41.7</v>
      </c>
      <c r="C14" s="4">
        <v>52.2</v>
      </c>
      <c r="D14" s="4">
        <v>37.1</v>
      </c>
      <c r="E14" s="4">
        <v>42.4</v>
      </c>
      <c r="F14" s="4">
        <v>37.200000000000003</v>
      </c>
      <c r="G14" s="4">
        <v>36.1</v>
      </c>
      <c r="H14" s="4">
        <v>51.9</v>
      </c>
      <c r="I14" s="4">
        <v>38.200000000000003</v>
      </c>
      <c r="J14" s="4">
        <v>29.5</v>
      </c>
    </row>
    <row r="15" spans="1:10" ht="15.75" thickBot="1" x14ac:dyDescent="0.3">
      <c r="A15" s="1" t="s">
        <v>13</v>
      </c>
      <c r="B15" s="4">
        <v>41.6</v>
      </c>
      <c r="C15" s="4">
        <v>52.8</v>
      </c>
      <c r="D15" s="4">
        <v>37.299999999999997</v>
      </c>
      <c r="E15" s="4">
        <v>42.1</v>
      </c>
      <c r="F15" s="4">
        <v>38</v>
      </c>
      <c r="G15" s="4">
        <v>34.5</v>
      </c>
      <c r="H15" s="4">
        <v>51.2</v>
      </c>
      <c r="I15" s="4">
        <v>38.299999999999997</v>
      </c>
      <c r="J15" s="4">
        <v>29.1</v>
      </c>
    </row>
    <row r="16" spans="1:10" ht="15.75" thickBot="1" x14ac:dyDescent="0.3">
      <c r="A16" s="1" t="s">
        <v>14</v>
      </c>
      <c r="B16" s="4">
        <v>42</v>
      </c>
      <c r="C16" s="4">
        <v>52.3</v>
      </c>
      <c r="D16" s="4">
        <v>39.1</v>
      </c>
      <c r="E16" s="4">
        <v>45.2</v>
      </c>
      <c r="F16" s="4">
        <v>38.1</v>
      </c>
      <c r="G16" s="4">
        <v>33.700000000000003</v>
      </c>
      <c r="H16" s="4">
        <v>51</v>
      </c>
      <c r="I16" s="4">
        <v>39.5</v>
      </c>
      <c r="J16" s="4">
        <v>31.7</v>
      </c>
    </row>
    <row r="17" spans="1:10" ht="15.75" thickBot="1" x14ac:dyDescent="0.3">
      <c r="A17" s="1" t="s">
        <v>15</v>
      </c>
      <c r="B17" s="4">
        <v>42.4</v>
      </c>
      <c r="C17" s="4">
        <v>53</v>
      </c>
      <c r="D17" s="4">
        <v>41</v>
      </c>
      <c r="E17" s="4">
        <v>40.9</v>
      </c>
      <c r="F17" s="4">
        <v>38.9</v>
      </c>
      <c r="G17" s="4">
        <v>34.700000000000003</v>
      </c>
      <c r="H17" s="4">
        <v>52.5</v>
      </c>
      <c r="I17" s="4">
        <v>40</v>
      </c>
      <c r="J17" s="4">
        <v>30.4</v>
      </c>
    </row>
    <row r="18" spans="1:10" ht="15.75" thickBot="1" x14ac:dyDescent="0.3">
      <c r="A18" s="1" t="s">
        <v>16</v>
      </c>
      <c r="B18" s="4">
        <v>42.1</v>
      </c>
      <c r="C18" s="4">
        <v>53</v>
      </c>
      <c r="D18" s="4">
        <v>40.1</v>
      </c>
      <c r="E18" s="4">
        <v>40.1</v>
      </c>
      <c r="F18" s="4">
        <v>38</v>
      </c>
      <c r="G18" s="4">
        <v>34.5</v>
      </c>
      <c r="H18" s="4">
        <v>52.8</v>
      </c>
      <c r="I18" s="4">
        <v>39.299999999999997</v>
      </c>
      <c r="J18" s="4">
        <v>30.7</v>
      </c>
    </row>
    <row r="19" spans="1:10" ht="15.75" thickBot="1" x14ac:dyDescent="0.3">
      <c r="A19" s="1" t="s">
        <v>17</v>
      </c>
      <c r="B19" s="4">
        <v>42</v>
      </c>
      <c r="C19" s="4">
        <v>52</v>
      </c>
      <c r="D19" s="4">
        <v>39.5</v>
      </c>
      <c r="E19" s="4">
        <v>39.5</v>
      </c>
      <c r="F19" s="4">
        <v>37.9</v>
      </c>
      <c r="G19" s="4">
        <v>34.700000000000003</v>
      </c>
      <c r="H19" s="4">
        <v>52.2</v>
      </c>
      <c r="I19" s="4">
        <v>40.9</v>
      </c>
      <c r="J19" s="4">
        <v>31.4</v>
      </c>
    </row>
    <row r="20" spans="1:10" ht="15.75" thickBot="1" x14ac:dyDescent="0.3">
      <c r="A20" s="1" t="s">
        <v>18</v>
      </c>
      <c r="B20" s="4">
        <v>42.5</v>
      </c>
      <c r="C20" s="4">
        <v>51.7</v>
      </c>
      <c r="D20" s="4">
        <v>40.5</v>
      </c>
      <c r="E20" s="4">
        <v>39.9</v>
      </c>
      <c r="F20" s="4">
        <v>38</v>
      </c>
      <c r="G20" s="4">
        <v>36.4</v>
      </c>
      <c r="H20" s="4">
        <v>53</v>
      </c>
      <c r="I20" s="4">
        <v>39.700000000000003</v>
      </c>
      <c r="J20" s="4">
        <v>33.200000000000003</v>
      </c>
    </row>
    <row r="21" spans="1:10" ht="15.75" thickBot="1" x14ac:dyDescent="0.3">
      <c r="A21" s="1" t="s">
        <v>19</v>
      </c>
      <c r="B21" s="4">
        <v>42.2</v>
      </c>
      <c r="C21" s="4">
        <v>52</v>
      </c>
      <c r="D21" s="4">
        <v>40.6</v>
      </c>
      <c r="E21" s="4">
        <v>39.700000000000003</v>
      </c>
      <c r="F21" s="4">
        <v>37.200000000000003</v>
      </c>
      <c r="G21" s="4">
        <v>36.6</v>
      </c>
      <c r="H21" s="4">
        <v>52.6</v>
      </c>
      <c r="I21" s="4">
        <v>40.700000000000003</v>
      </c>
      <c r="J21" s="4">
        <v>33.200000000000003</v>
      </c>
    </row>
    <row r="22" spans="1:10" ht="15.75" thickBot="1" x14ac:dyDescent="0.3">
      <c r="A22" s="1" t="s">
        <v>20</v>
      </c>
      <c r="B22" s="4">
        <v>42.1</v>
      </c>
      <c r="C22" s="4">
        <v>51.5</v>
      </c>
      <c r="D22" s="4">
        <v>39.6</v>
      </c>
      <c r="E22" s="4">
        <v>41</v>
      </c>
      <c r="F22" s="4">
        <v>37.4</v>
      </c>
      <c r="G22" s="4">
        <v>35.6</v>
      </c>
      <c r="H22" s="4">
        <v>52.4</v>
      </c>
      <c r="I22" s="4">
        <v>41.1</v>
      </c>
      <c r="J22" s="4">
        <v>31.7</v>
      </c>
    </row>
    <row r="23" spans="1:10" ht="15.75" thickBot="1" x14ac:dyDescent="0.3">
      <c r="A23" s="1" t="s">
        <v>21</v>
      </c>
      <c r="B23" s="4">
        <v>42.3</v>
      </c>
      <c r="C23" s="4">
        <v>51.4</v>
      </c>
      <c r="D23" s="4">
        <v>40.299999999999997</v>
      </c>
      <c r="E23" s="4">
        <v>41.1</v>
      </c>
      <c r="F23" s="4">
        <v>37.5</v>
      </c>
      <c r="G23" s="4">
        <v>36.200000000000003</v>
      </c>
      <c r="H23" s="4">
        <v>52.3</v>
      </c>
      <c r="I23" s="4">
        <v>42.2</v>
      </c>
      <c r="J23" s="4">
        <v>32</v>
      </c>
    </row>
    <row r="24" spans="1:10" ht="15.75" thickBot="1" x14ac:dyDescent="0.3">
      <c r="A24" s="1" t="s">
        <v>22</v>
      </c>
      <c r="B24" s="4">
        <v>43.1</v>
      </c>
      <c r="C24" s="4">
        <v>52</v>
      </c>
      <c r="D24" s="4">
        <v>42.3</v>
      </c>
      <c r="E24" s="4">
        <v>40</v>
      </c>
      <c r="F24" s="4">
        <v>39.4</v>
      </c>
      <c r="G24" s="4">
        <v>36.299999999999997</v>
      </c>
      <c r="H24" s="4">
        <v>52.8</v>
      </c>
      <c r="I24" s="4">
        <v>43.3</v>
      </c>
      <c r="J24" s="4">
        <v>33.6</v>
      </c>
    </row>
    <row r="25" spans="1:10" ht="15.75" thickBot="1" x14ac:dyDescent="0.3">
      <c r="A25" s="1" t="s">
        <v>23</v>
      </c>
      <c r="B25" s="4">
        <v>43.3</v>
      </c>
      <c r="C25" s="4">
        <v>54.1</v>
      </c>
      <c r="D25" s="4">
        <v>43.8</v>
      </c>
      <c r="E25" s="4">
        <v>40.299999999999997</v>
      </c>
      <c r="F25" s="4">
        <v>38.6</v>
      </c>
      <c r="G25" s="4">
        <v>36.9</v>
      </c>
      <c r="H25" s="4">
        <v>52.5</v>
      </c>
      <c r="I25" s="4">
        <v>43</v>
      </c>
      <c r="J25" s="4">
        <v>33.700000000000003</v>
      </c>
    </row>
    <row r="26" spans="1:10" ht="15.75" thickBot="1" x14ac:dyDescent="0.3">
      <c r="A26" s="1" t="s">
        <v>24</v>
      </c>
      <c r="B26" s="4">
        <v>42.8</v>
      </c>
      <c r="C26" s="4">
        <v>53.8</v>
      </c>
      <c r="D26" s="4">
        <v>40.9</v>
      </c>
      <c r="E26" s="4">
        <v>39.1</v>
      </c>
      <c r="F26" s="4">
        <v>38.4</v>
      </c>
      <c r="G26" s="4">
        <v>36.799999999999997</v>
      </c>
      <c r="H26" s="4">
        <v>51.8</v>
      </c>
      <c r="I26" s="4">
        <v>42</v>
      </c>
      <c r="J26" s="4">
        <v>32.6</v>
      </c>
    </row>
    <row r="27" spans="1:10" ht="15.75" thickBot="1" x14ac:dyDescent="0.3">
      <c r="A27" s="1" t="s">
        <v>25</v>
      </c>
      <c r="B27" s="4">
        <v>42.7</v>
      </c>
      <c r="C27" s="4">
        <v>52.5</v>
      </c>
      <c r="D27" s="4">
        <v>39.299999999999997</v>
      </c>
      <c r="E27" s="4">
        <v>40.200000000000003</v>
      </c>
      <c r="F27" s="4">
        <v>37.6</v>
      </c>
      <c r="G27" s="4">
        <v>37</v>
      </c>
      <c r="H27" s="4">
        <v>51.6</v>
      </c>
      <c r="I27" s="4">
        <v>41.8</v>
      </c>
      <c r="J27" s="4">
        <v>34.700000000000003</v>
      </c>
    </row>
    <row r="28" spans="1:10" ht="15.75" thickBot="1" x14ac:dyDescent="0.3">
      <c r="A28" s="1" t="s">
        <v>26</v>
      </c>
      <c r="B28" s="4">
        <v>42.6</v>
      </c>
      <c r="C28" s="4">
        <v>51.9</v>
      </c>
      <c r="D28" s="4">
        <v>39.799999999999997</v>
      </c>
      <c r="E28" s="4">
        <v>40.6</v>
      </c>
      <c r="F28" s="4">
        <v>36.5</v>
      </c>
      <c r="G28" s="4">
        <v>38.5</v>
      </c>
      <c r="H28" s="4">
        <v>51.5</v>
      </c>
      <c r="I28" s="4">
        <v>41.9</v>
      </c>
      <c r="J28" s="4">
        <v>34.299999999999997</v>
      </c>
    </row>
    <row r="29" spans="1:10" ht="15.75" thickBot="1" x14ac:dyDescent="0.3">
      <c r="A29" s="1" t="s">
        <v>27</v>
      </c>
      <c r="B29" s="4">
        <v>43</v>
      </c>
      <c r="C29" s="4">
        <v>51.4</v>
      </c>
      <c r="D29" s="4">
        <v>42.1</v>
      </c>
      <c r="E29" s="4">
        <v>41.5</v>
      </c>
      <c r="F29" s="4">
        <v>37.9</v>
      </c>
      <c r="G29" s="4">
        <v>39.5</v>
      </c>
      <c r="H29" s="4">
        <v>51.8</v>
      </c>
      <c r="I29" s="4">
        <v>41.8</v>
      </c>
      <c r="J29" s="4">
        <v>35</v>
      </c>
    </row>
    <row r="30" spans="1:10" ht="15.75" thickBot="1" x14ac:dyDescent="0.3">
      <c r="A30" s="1" t="s">
        <v>28</v>
      </c>
      <c r="B30" s="4">
        <v>43.2</v>
      </c>
      <c r="C30" s="4">
        <v>53.2</v>
      </c>
      <c r="D30" s="4">
        <v>40.299999999999997</v>
      </c>
      <c r="E30" s="4">
        <v>43</v>
      </c>
      <c r="F30" s="4">
        <v>38.200000000000003</v>
      </c>
      <c r="G30" s="4">
        <v>37.799999999999997</v>
      </c>
      <c r="H30" s="4">
        <v>51.9</v>
      </c>
      <c r="I30" s="4">
        <v>42.2</v>
      </c>
      <c r="J30" s="4">
        <v>34.1</v>
      </c>
    </row>
    <row r="31" spans="1:10" ht="15.75" thickBot="1" x14ac:dyDescent="0.3">
      <c r="A31" s="1" t="s">
        <v>29</v>
      </c>
      <c r="B31" s="4">
        <v>43.5</v>
      </c>
      <c r="C31" s="4">
        <v>52.9</v>
      </c>
      <c r="D31" s="4">
        <v>38.700000000000003</v>
      </c>
      <c r="E31" s="4">
        <v>42.7</v>
      </c>
      <c r="F31" s="4">
        <v>38.200000000000003</v>
      </c>
      <c r="G31" s="4">
        <v>38.799999999999997</v>
      </c>
      <c r="H31" s="4">
        <v>52.2</v>
      </c>
      <c r="I31" s="4">
        <v>42.9</v>
      </c>
      <c r="J31" s="4">
        <v>36.299999999999997</v>
      </c>
    </row>
    <row r="32" spans="1:10" ht="15.75" thickBot="1" x14ac:dyDescent="0.3">
      <c r="A32" s="1" t="s">
        <v>30</v>
      </c>
      <c r="B32" s="4">
        <v>43.8</v>
      </c>
      <c r="C32" s="4">
        <v>54</v>
      </c>
      <c r="D32" s="4">
        <v>39.4</v>
      </c>
      <c r="E32" s="4">
        <v>42.5</v>
      </c>
      <c r="F32" s="4">
        <v>38.299999999999997</v>
      </c>
      <c r="G32" s="4">
        <v>37.9</v>
      </c>
      <c r="H32" s="4">
        <v>52.3</v>
      </c>
      <c r="I32" s="4">
        <v>42.9</v>
      </c>
      <c r="J32" s="4">
        <v>37.9</v>
      </c>
    </row>
    <row r="33" spans="1:10" ht="15.75" thickBot="1" x14ac:dyDescent="0.3">
      <c r="A33" s="1" t="s">
        <v>31</v>
      </c>
      <c r="B33" s="4">
        <v>44.2</v>
      </c>
      <c r="C33" s="4">
        <v>55.1</v>
      </c>
      <c r="D33" s="4">
        <v>40.4</v>
      </c>
      <c r="E33" s="4">
        <v>44</v>
      </c>
      <c r="F33" s="4">
        <v>37.5</v>
      </c>
      <c r="G33" s="4">
        <v>39.6</v>
      </c>
      <c r="H33" s="4">
        <v>52.8</v>
      </c>
      <c r="I33" s="4">
        <v>42.9</v>
      </c>
      <c r="J33" s="4">
        <v>36.5</v>
      </c>
    </row>
    <row r="34" spans="1:10" ht="15.75" thickBot="1" x14ac:dyDescent="0.3">
      <c r="A34" s="1" t="s">
        <v>32</v>
      </c>
      <c r="B34" s="4">
        <v>43</v>
      </c>
      <c r="C34" s="4">
        <v>54.3</v>
      </c>
      <c r="D34" s="4">
        <v>40.5</v>
      </c>
      <c r="E34" s="4">
        <v>42.1</v>
      </c>
      <c r="F34" s="4">
        <v>36.799999999999997</v>
      </c>
      <c r="G34" s="4">
        <v>37.700000000000003</v>
      </c>
      <c r="H34" s="4">
        <v>50.6</v>
      </c>
      <c r="I34" s="4">
        <v>41.7</v>
      </c>
      <c r="J34" s="4">
        <v>37.700000000000003</v>
      </c>
    </row>
    <row r="36" spans="1:10" ht="15.75" thickBot="1" x14ac:dyDescent="0.3"/>
    <row r="37" spans="1:10" ht="15.75" thickBot="1" x14ac:dyDescent="0.3">
      <c r="A37" s="17" t="s">
        <v>101</v>
      </c>
      <c r="C37" s="20">
        <f>AVERAGE(C2:C34)</f>
        <v>53.293939393939397</v>
      </c>
      <c r="D37" s="20">
        <f t="shared" ref="D37:J37" si="0">AVERAGE(D2:D34)</f>
        <v>40.578787878787878</v>
      </c>
      <c r="E37" s="20">
        <f t="shared" si="0"/>
        <v>42.309090909090905</v>
      </c>
      <c r="F37" s="20">
        <f t="shared" si="0"/>
        <v>38.612121212121224</v>
      </c>
      <c r="G37" s="20">
        <f t="shared" si="0"/>
        <v>37.578787878787885</v>
      </c>
      <c r="H37" s="20">
        <f t="shared" si="0"/>
        <v>52.954545454545446</v>
      </c>
      <c r="I37" s="20">
        <f t="shared" si="0"/>
        <v>41.19696969696971</v>
      </c>
      <c r="J37" s="20">
        <f t="shared" si="0"/>
        <v>32.060606060606069</v>
      </c>
    </row>
    <row r="38" spans="1:10" ht="15.75" thickBot="1" x14ac:dyDescent="0.3">
      <c r="A38" s="17" t="s">
        <v>102</v>
      </c>
      <c r="C38" s="20">
        <f>STDEV(C2:C34)</f>
        <v>1.4575105904288039</v>
      </c>
      <c r="D38" s="20">
        <f t="shared" ref="D38:J38" si="1">STDEV(D2:D34)</f>
        <v>2.193564105479592</v>
      </c>
      <c r="E38" s="20">
        <f t="shared" si="1"/>
        <v>2.1046620328991712</v>
      </c>
      <c r="F38" s="20">
        <f t="shared" si="1"/>
        <v>1.6732747786447055</v>
      </c>
      <c r="G38" s="20">
        <f t="shared" si="1"/>
        <v>2.4296035653679149</v>
      </c>
      <c r="H38" s="20">
        <f t="shared" si="1"/>
        <v>2.1418582628600373</v>
      </c>
      <c r="I38" s="20">
        <f t="shared" si="1"/>
        <v>1.6262466080834816</v>
      </c>
      <c r="J38" s="20">
        <f t="shared" si="1"/>
        <v>2.6092311360268798</v>
      </c>
    </row>
    <row r="39" spans="1:10" ht="15.75" thickBot="1" x14ac:dyDescent="0.3">
      <c r="A39" s="17" t="s">
        <v>103</v>
      </c>
      <c r="C39" s="20">
        <f>MAX(C2:C34)-MIN(C2:C34)</f>
        <v>5.3999999999999986</v>
      </c>
      <c r="D39" s="20">
        <f t="shared" ref="D39:J39" si="2">MAX(D2:D34)-MIN(D2:D34)</f>
        <v>9</v>
      </c>
      <c r="E39" s="20">
        <f t="shared" si="2"/>
        <v>7.5</v>
      </c>
      <c r="F39" s="20">
        <f t="shared" si="2"/>
        <v>6.1000000000000014</v>
      </c>
      <c r="G39" s="20">
        <f t="shared" si="2"/>
        <v>9.0999999999999943</v>
      </c>
      <c r="H39" s="20">
        <f t="shared" si="2"/>
        <v>7.1999999999999957</v>
      </c>
      <c r="I39" s="20">
        <f t="shared" si="2"/>
        <v>5.3999999999999986</v>
      </c>
      <c r="J39" s="20">
        <f t="shared" si="2"/>
        <v>9.1999999999999993</v>
      </c>
    </row>
    <row r="40" spans="1:10" ht="15.75" thickBot="1" x14ac:dyDescent="0.3">
      <c r="A40" s="17" t="s">
        <v>107</v>
      </c>
      <c r="C40" s="20">
        <f>MEDIAN(C2:C34)</f>
        <v>53</v>
      </c>
      <c r="D40" s="20">
        <f t="shared" ref="D40:J40" si="3">MEDIAN(D2:D34)</f>
        <v>40.299999999999997</v>
      </c>
      <c r="E40" s="20">
        <f t="shared" si="3"/>
        <v>42.2</v>
      </c>
      <c r="F40" s="20">
        <f t="shared" si="3"/>
        <v>38.1</v>
      </c>
      <c r="G40" s="20">
        <f t="shared" si="3"/>
        <v>36.9</v>
      </c>
      <c r="H40" s="20">
        <f t="shared" si="3"/>
        <v>52.3</v>
      </c>
      <c r="I40" s="20">
        <f t="shared" si="3"/>
        <v>41.7</v>
      </c>
      <c r="J40" s="20">
        <f t="shared" si="3"/>
        <v>31.4</v>
      </c>
    </row>
    <row r="41" spans="1:10" ht="15.75" thickBot="1" x14ac:dyDescent="0.3">
      <c r="A41" s="17" t="s">
        <v>108</v>
      </c>
      <c r="C41" s="20">
        <f>SKEW(C2:C34)</f>
        <v>0.61329041882542035</v>
      </c>
      <c r="D41" s="20">
        <f t="shared" ref="D41:I41" si="4">SKEW(D2:D34)</f>
        <v>0.67472504488963558</v>
      </c>
      <c r="E41" s="20">
        <f t="shared" si="4"/>
        <v>0.56046182282983514</v>
      </c>
      <c r="F41" s="20">
        <f t="shared" si="4"/>
        <v>1.3451682110365839</v>
      </c>
      <c r="G41" s="20">
        <f t="shared" si="4"/>
        <v>0.75976417993345968</v>
      </c>
      <c r="H41" s="20">
        <f t="shared" si="4"/>
        <v>1.4807900947739874</v>
      </c>
      <c r="I41" s="20">
        <f t="shared" si="4"/>
        <v>-0.39302786980289667</v>
      </c>
      <c r="J41" s="20">
        <f>SKEW(J2:J34)</f>
        <v>0.77271074923124849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/>
  </sheetViews>
  <sheetFormatPr defaultRowHeight="15" x14ac:dyDescent="0.25"/>
  <cols>
    <col min="1" max="1" width="39.5703125" customWidth="1"/>
    <col min="2" max="5" width="16.28515625" customWidth="1"/>
    <col min="6" max="6" width="19" customWidth="1"/>
    <col min="7" max="8" width="16.28515625" customWidth="1"/>
    <col min="9" max="9" width="16.5703125" customWidth="1"/>
    <col min="10" max="10" width="13.5703125" customWidth="1"/>
    <col min="11" max="11" width="16.42578125" customWidth="1"/>
    <col min="12" max="12" width="16.140625" customWidth="1"/>
    <col min="13" max="13" width="16.5703125" customWidth="1"/>
    <col min="14" max="14" width="16.42578125" customWidth="1"/>
  </cols>
  <sheetData>
    <row r="1" spans="1:14" ht="30.75" customHeight="1" thickBot="1" x14ac:dyDescent="0.35">
      <c r="A1" s="23" t="s">
        <v>99</v>
      </c>
      <c r="B1" s="7" t="s">
        <v>47</v>
      </c>
      <c r="C1" s="7" t="s">
        <v>90</v>
      </c>
      <c r="D1" s="7" t="s">
        <v>48</v>
      </c>
      <c r="E1" s="7" t="s">
        <v>49</v>
      </c>
      <c r="F1" s="7" t="s">
        <v>91</v>
      </c>
      <c r="G1" s="7" t="s">
        <v>50</v>
      </c>
      <c r="H1" s="7" t="s">
        <v>55</v>
      </c>
      <c r="I1" s="7" t="s">
        <v>51</v>
      </c>
      <c r="J1" s="7" t="s">
        <v>54</v>
      </c>
      <c r="K1" s="7" t="s">
        <v>52</v>
      </c>
      <c r="L1" s="7" t="s">
        <v>53</v>
      </c>
      <c r="M1" s="7" t="s">
        <v>95</v>
      </c>
      <c r="N1" s="7" t="s">
        <v>96</v>
      </c>
    </row>
    <row r="2" spans="1:14" ht="15.75" hidden="1" thickBot="1" x14ac:dyDescent="0.3">
      <c r="A2" s="1" t="s">
        <v>0</v>
      </c>
      <c r="B2" s="4" t="s">
        <v>36</v>
      </c>
      <c r="C2" s="4" t="s">
        <v>36</v>
      </c>
      <c r="D2" s="4" t="s">
        <v>36</v>
      </c>
      <c r="E2" s="4" t="s">
        <v>36</v>
      </c>
      <c r="F2" s="4" t="s">
        <v>36</v>
      </c>
      <c r="G2" s="4" t="s">
        <v>36</v>
      </c>
      <c r="H2" s="4" t="s">
        <v>36</v>
      </c>
      <c r="I2" s="4" t="s">
        <v>36</v>
      </c>
      <c r="J2" s="4" t="s">
        <v>36</v>
      </c>
      <c r="K2" s="4" t="s">
        <v>43</v>
      </c>
      <c r="L2" s="4" t="s">
        <v>43</v>
      </c>
      <c r="M2" s="4" t="s">
        <v>43</v>
      </c>
      <c r="N2" s="4" t="s">
        <v>43</v>
      </c>
    </row>
    <row r="3" spans="1:14" ht="15.75" hidden="1" thickBot="1" x14ac:dyDescent="0.3">
      <c r="A3" s="1" t="s">
        <v>1</v>
      </c>
      <c r="B3" s="4" t="s">
        <v>36</v>
      </c>
      <c r="C3" s="4" t="s">
        <v>36</v>
      </c>
      <c r="D3" s="4" t="s">
        <v>36</v>
      </c>
      <c r="E3" s="4" t="s">
        <v>36</v>
      </c>
      <c r="F3" s="4" t="s">
        <v>36</v>
      </c>
      <c r="G3" s="4" t="s">
        <v>36</v>
      </c>
      <c r="H3" s="4" t="s">
        <v>36</v>
      </c>
      <c r="I3" s="4" t="s">
        <v>36</v>
      </c>
      <c r="J3" s="4" t="s">
        <v>36</v>
      </c>
      <c r="K3" s="4" t="s">
        <v>43</v>
      </c>
      <c r="L3" s="4" t="s">
        <v>43</v>
      </c>
      <c r="M3" s="4" t="s">
        <v>43</v>
      </c>
      <c r="N3" s="4" t="s">
        <v>43</v>
      </c>
    </row>
    <row r="4" spans="1:14" ht="15.75" hidden="1" thickBot="1" x14ac:dyDescent="0.3">
      <c r="A4" s="1" t="s">
        <v>2</v>
      </c>
      <c r="B4" s="4" t="s">
        <v>36</v>
      </c>
      <c r="C4" s="4" t="s">
        <v>36</v>
      </c>
      <c r="D4" s="4" t="s">
        <v>36</v>
      </c>
      <c r="E4" s="4" t="s">
        <v>36</v>
      </c>
      <c r="F4" s="4" t="s">
        <v>36</v>
      </c>
      <c r="G4" s="4" t="s">
        <v>36</v>
      </c>
      <c r="H4" s="4" t="s">
        <v>36</v>
      </c>
      <c r="I4" s="4" t="s">
        <v>36</v>
      </c>
      <c r="J4" s="4" t="s">
        <v>36</v>
      </c>
      <c r="K4" s="4" t="s">
        <v>43</v>
      </c>
      <c r="L4" s="4" t="s">
        <v>43</v>
      </c>
      <c r="M4" s="4" t="s">
        <v>43</v>
      </c>
      <c r="N4" s="4" t="s">
        <v>43</v>
      </c>
    </row>
    <row r="5" spans="1:14" ht="15.75" hidden="1" thickBot="1" x14ac:dyDescent="0.3">
      <c r="A5" s="1" t="s">
        <v>3</v>
      </c>
      <c r="B5" s="4" t="s">
        <v>36</v>
      </c>
      <c r="C5" s="4" t="s">
        <v>36</v>
      </c>
      <c r="D5" s="4" t="s">
        <v>36</v>
      </c>
      <c r="E5" s="4" t="s">
        <v>36</v>
      </c>
      <c r="F5" s="4" t="s">
        <v>36</v>
      </c>
      <c r="G5" s="4" t="s">
        <v>36</v>
      </c>
      <c r="H5" s="4" t="s">
        <v>36</v>
      </c>
      <c r="I5" s="4" t="s">
        <v>36</v>
      </c>
      <c r="J5" s="4" t="s">
        <v>36</v>
      </c>
      <c r="K5" s="4" t="s">
        <v>43</v>
      </c>
      <c r="L5" s="4" t="s">
        <v>43</v>
      </c>
      <c r="M5" s="4" t="s">
        <v>43</v>
      </c>
      <c r="N5" s="4" t="s">
        <v>43</v>
      </c>
    </row>
    <row r="6" spans="1:14" ht="15.75" hidden="1" thickBot="1" x14ac:dyDescent="0.3">
      <c r="A6" s="1" t="s">
        <v>4</v>
      </c>
      <c r="B6" s="4" t="s">
        <v>36</v>
      </c>
      <c r="C6" s="4" t="s">
        <v>36</v>
      </c>
      <c r="D6" s="4" t="s">
        <v>36</v>
      </c>
      <c r="E6" s="4" t="s">
        <v>36</v>
      </c>
      <c r="F6" s="4" t="s">
        <v>36</v>
      </c>
      <c r="G6" s="4" t="s">
        <v>36</v>
      </c>
      <c r="H6" s="4" t="s">
        <v>36</v>
      </c>
      <c r="I6" s="4" t="s">
        <v>36</v>
      </c>
      <c r="J6" s="4" t="s">
        <v>36</v>
      </c>
      <c r="K6" s="4" t="s">
        <v>43</v>
      </c>
      <c r="L6" s="4" t="s">
        <v>43</v>
      </c>
      <c r="M6" s="4" t="s">
        <v>43</v>
      </c>
      <c r="N6" s="4" t="s">
        <v>43</v>
      </c>
    </row>
    <row r="7" spans="1:14" ht="15.75" hidden="1" thickBot="1" x14ac:dyDescent="0.3">
      <c r="A7" s="1" t="s">
        <v>5</v>
      </c>
      <c r="B7" s="4" t="s">
        <v>36</v>
      </c>
      <c r="C7" s="4" t="s">
        <v>36</v>
      </c>
      <c r="D7" s="4" t="s">
        <v>36</v>
      </c>
      <c r="E7" s="4" t="s">
        <v>36</v>
      </c>
      <c r="F7" s="4" t="s">
        <v>36</v>
      </c>
      <c r="G7" s="4" t="s">
        <v>36</v>
      </c>
      <c r="H7" s="4" t="s">
        <v>36</v>
      </c>
      <c r="I7" s="4" t="s">
        <v>36</v>
      </c>
      <c r="J7" s="4" t="s">
        <v>36</v>
      </c>
      <c r="K7" s="4" t="s">
        <v>43</v>
      </c>
      <c r="L7" s="4" t="s">
        <v>43</v>
      </c>
      <c r="M7" s="4" t="s">
        <v>43</v>
      </c>
      <c r="N7" s="4" t="s">
        <v>43</v>
      </c>
    </row>
    <row r="8" spans="1:14" ht="15.75" hidden="1" thickBot="1" x14ac:dyDescent="0.3">
      <c r="A8" s="1" t="s">
        <v>6</v>
      </c>
      <c r="B8" s="4" t="s">
        <v>36</v>
      </c>
      <c r="C8" s="4" t="s">
        <v>36</v>
      </c>
      <c r="D8" s="4" t="s">
        <v>36</v>
      </c>
      <c r="E8" s="4" t="s">
        <v>36</v>
      </c>
      <c r="F8" s="4" t="s">
        <v>36</v>
      </c>
      <c r="G8" s="4" t="s">
        <v>36</v>
      </c>
      <c r="H8" s="4" t="s">
        <v>36</v>
      </c>
      <c r="I8" s="4" t="s">
        <v>36</v>
      </c>
      <c r="J8" s="4" t="s">
        <v>36</v>
      </c>
      <c r="K8" s="4" t="s">
        <v>43</v>
      </c>
      <c r="L8" s="4" t="s">
        <v>43</v>
      </c>
      <c r="M8" s="4" t="s">
        <v>43</v>
      </c>
      <c r="N8" s="4" t="s">
        <v>43</v>
      </c>
    </row>
    <row r="9" spans="1:14" ht="15.75" hidden="1" thickBot="1" x14ac:dyDescent="0.3">
      <c r="A9" s="1" t="s">
        <v>7</v>
      </c>
      <c r="B9" s="4" t="s">
        <v>36</v>
      </c>
      <c r="C9" s="4" t="s">
        <v>36</v>
      </c>
      <c r="D9" s="4" t="s">
        <v>36</v>
      </c>
      <c r="E9" s="4" t="s">
        <v>36</v>
      </c>
      <c r="F9" s="4" t="s">
        <v>36</v>
      </c>
      <c r="G9" s="4" t="s">
        <v>36</v>
      </c>
      <c r="H9" s="4" t="s">
        <v>36</v>
      </c>
      <c r="I9" s="4" t="s">
        <v>36</v>
      </c>
      <c r="J9" s="4" t="s">
        <v>36</v>
      </c>
      <c r="K9" s="4" t="s">
        <v>43</v>
      </c>
      <c r="L9" s="4" t="s">
        <v>43</v>
      </c>
      <c r="M9" s="4" t="s">
        <v>43</v>
      </c>
      <c r="N9" s="4" t="s">
        <v>43</v>
      </c>
    </row>
    <row r="10" spans="1:14" ht="15.75" hidden="1" thickBot="1" x14ac:dyDescent="0.3">
      <c r="A10" s="1" t="s">
        <v>8</v>
      </c>
      <c r="B10" s="4" t="s">
        <v>36</v>
      </c>
      <c r="C10" s="4" t="s">
        <v>36</v>
      </c>
      <c r="D10" s="4" t="s">
        <v>36</v>
      </c>
      <c r="E10" s="4" t="s">
        <v>36</v>
      </c>
      <c r="F10" s="4" t="s">
        <v>36</v>
      </c>
      <c r="G10" s="4" t="s">
        <v>36</v>
      </c>
      <c r="H10" s="4" t="s">
        <v>36</v>
      </c>
      <c r="I10" s="4" t="s">
        <v>36</v>
      </c>
      <c r="J10" s="4" t="s">
        <v>36</v>
      </c>
      <c r="K10" s="4" t="s">
        <v>43</v>
      </c>
      <c r="L10" s="4" t="s">
        <v>43</v>
      </c>
      <c r="M10" s="4" t="s">
        <v>43</v>
      </c>
      <c r="N10" s="4" t="s">
        <v>43</v>
      </c>
    </row>
    <row r="11" spans="1:14" ht="15.75" hidden="1" thickBot="1" x14ac:dyDescent="0.3">
      <c r="A11" s="1" t="s">
        <v>9</v>
      </c>
      <c r="B11" s="4" t="s">
        <v>36</v>
      </c>
      <c r="C11" s="4" t="s">
        <v>36</v>
      </c>
      <c r="D11" s="4" t="s">
        <v>36</v>
      </c>
      <c r="E11" s="4" t="s">
        <v>36</v>
      </c>
      <c r="F11" s="4" t="s">
        <v>36</v>
      </c>
      <c r="G11" s="4" t="s">
        <v>36</v>
      </c>
      <c r="H11" s="4" t="s">
        <v>36</v>
      </c>
      <c r="I11" s="4" t="s">
        <v>36</v>
      </c>
      <c r="J11" s="4" t="s">
        <v>36</v>
      </c>
      <c r="K11" s="4" t="s">
        <v>43</v>
      </c>
      <c r="L11" s="4" t="s">
        <v>43</v>
      </c>
      <c r="M11" s="4" t="s">
        <v>43</v>
      </c>
      <c r="N11" s="4" t="s">
        <v>43</v>
      </c>
    </row>
    <row r="12" spans="1:14" ht="15.75" hidden="1" thickBot="1" x14ac:dyDescent="0.3">
      <c r="A12" s="1" t="s">
        <v>10</v>
      </c>
      <c r="B12" s="4" t="s">
        <v>36</v>
      </c>
      <c r="C12" s="4" t="s">
        <v>36</v>
      </c>
      <c r="D12" s="4" t="s">
        <v>36</v>
      </c>
      <c r="E12" s="4" t="s">
        <v>36</v>
      </c>
      <c r="F12" s="4" t="s">
        <v>36</v>
      </c>
      <c r="G12" s="4" t="s">
        <v>36</v>
      </c>
      <c r="H12" s="4" t="s">
        <v>36</v>
      </c>
      <c r="I12" s="4" t="s">
        <v>36</v>
      </c>
      <c r="J12" s="4" t="s">
        <v>36</v>
      </c>
      <c r="K12" s="4" t="s">
        <v>43</v>
      </c>
      <c r="L12" s="4" t="s">
        <v>43</v>
      </c>
      <c r="M12" s="4" t="s">
        <v>43</v>
      </c>
      <c r="N12" s="4" t="s">
        <v>43</v>
      </c>
    </row>
    <row r="13" spans="1:14" ht="15.75" hidden="1" thickBot="1" x14ac:dyDescent="0.3">
      <c r="A13" s="1" t="s">
        <v>11</v>
      </c>
      <c r="B13" s="4" t="s">
        <v>36</v>
      </c>
      <c r="C13" s="4" t="s">
        <v>36</v>
      </c>
      <c r="D13" s="4" t="s">
        <v>36</v>
      </c>
      <c r="E13" s="4" t="s">
        <v>36</v>
      </c>
      <c r="F13" s="4" t="s">
        <v>36</v>
      </c>
      <c r="G13" s="4" t="s">
        <v>36</v>
      </c>
      <c r="H13" s="4" t="s">
        <v>36</v>
      </c>
      <c r="I13" s="4" t="s">
        <v>36</v>
      </c>
      <c r="J13" s="4" t="s">
        <v>36</v>
      </c>
      <c r="K13" s="4" t="s">
        <v>43</v>
      </c>
      <c r="L13" s="4" t="s">
        <v>43</v>
      </c>
      <c r="M13" s="4" t="s">
        <v>43</v>
      </c>
      <c r="N13" s="4" t="s">
        <v>43</v>
      </c>
    </row>
    <row r="14" spans="1:14" ht="15.75" hidden="1" thickBot="1" x14ac:dyDescent="0.3">
      <c r="A14" s="1" t="s">
        <v>12</v>
      </c>
      <c r="B14" s="4" t="s">
        <v>36</v>
      </c>
      <c r="C14" s="4" t="s">
        <v>36</v>
      </c>
      <c r="D14" s="4" t="s">
        <v>36</v>
      </c>
      <c r="E14" s="4" t="s">
        <v>36</v>
      </c>
      <c r="F14" s="4" t="s">
        <v>36</v>
      </c>
      <c r="G14" s="4" t="s">
        <v>36</v>
      </c>
      <c r="H14" s="4" t="s">
        <v>36</v>
      </c>
      <c r="I14" s="4" t="s">
        <v>36</v>
      </c>
      <c r="J14" s="4" t="s">
        <v>36</v>
      </c>
      <c r="K14" s="4" t="s">
        <v>43</v>
      </c>
      <c r="L14" s="4" t="s">
        <v>43</v>
      </c>
      <c r="M14" s="4" t="s">
        <v>43</v>
      </c>
      <c r="N14" s="4" t="s">
        <v>43</v>
      </c>
    </row>
    <row r="15" spans="1:14" ht="15.75" hidden="1" thickBot="1" x14ac:dyDescent="0.3">
      <c r="A15" s="1" t="s">
        <v>13</v>
      </c>
      <c r="B15" s="4" t="s">
        <v>36</v>
      </c>
      <c r="C15" s="4" t="s">
        <v>36</v>
      </c>
      <c r="D15" s="4" t="s">
        <v>36</v>
      </c>
      <c r="E15" s="4" t="s">
        <v>36</v>
      </c>
      <c r="F15" s="4" t="s">
        <v>36</v>
      </c>
      <c r="G15" s="4" t="s">
        <v>36</v>
      </c>
      <c r="H15" s="4" t="s">
        <v>36</v>
      </c>
      <c r="I15" s="4" t="s">
        <v>36</v>
      </c>
      <c r="J15" s="4" t="s">
        <v>36</v>
      </c>
      <c r="K15" s="4" t="s">
        <v>43</v>
      </c>
      <c r="L15" s="4" t="s">
        <v>43</v>
      </c>
      <c r="M15" s="4" t="s">
        <v>43</v>
      </c>
      <c r="N15" s="4" t="s">
        <v>43</v>
      </c>
    </row>
    <row r="16" spans="1:14" ht="15.75" hidden="1" thickBot="1" x14ac:dyDescent="0.3">
      <c r="A16" s="1" t="s">
        <v>14</v>
      </c>
      <c r="B16" s="4" t="s">
        <v>36</v>
      </c>
      <c r="C16" s="4" t="s">
        <v>36</v>
      </c>
      <c r="D16" s="4" t="s">
        <v>36</v>
      </c>
      <c r="E16" s="4" t="s">
        <v>36</v>
      </c>
      <c r="F16" s="4" t="s">
        <v>36</v>
      </c>
      <c r="G16" s="4" t="s">
        <v>36</v>
      </c>
      <c r="H16" s="4" t="s">
        <v>36</v>
      </c>
      <c r="I16" s="4" t="s">
        <v>36</v>
      </c>
      <c r="J16" s="4" t="s">
        <v>36</v>
      </c>
      <c r="K16" s="4" t="s">
        <v>43</v>
      </c>
      <c r="L16" s="4" t="s">
        <v>43</v>
      </c>
      <c r="M16" s="4" t="s">
        <v>43</v>
      </c>
      <c r="N16" s="4" t="s">
        <v>43</v>
      </c>
    </row>
    <row r="17" spans="1:14" ht="15.75" hidden="1" thickBot="1" x14ac:dyDescent="0.3">
      <c r="A17" s="1" t="s">
        <v>15</v>
      </c>
      <c r="B17" s="4" t="s">
        <v>36</v>
      </c>
      <c r="C17" s="4" t="s">
        <v>36</v>
      </c>
      <c r="D17" s="4" t="s">
        <v>36</v>
      </c>
      <c r="E17" s="4" t="s">
        <v>36</v>
      </c>
      <c r="F17" s="4" t="s">
        <v>36</v>
      </c>
      <c r="G17" s="4" t="s">
        <v>36</v>
      </c>
      <c r="H17" s="4" t="s">
        <v>36</v>
      </c>
      <c r="I17" s="4" t="s">
        <v>36</v>
      </c>
      <c r="J17" s="4" t="s">
        <v>36</v>
      </c>
      <c r="K17" s="4" t="s">
        <v>43</v>
      </c>
      <c r="L17" s="4" t="s">
        <v>43</v>
      </c>
      <c r="M17" s="4" t="s">
        <v>43</v>
      </c>
      <c r="N17" s="4" t="s">
        <v>43</v>
      </c>
    </row>
    <row r="18" spans="1:14" ht="15.75" hidden="1" thickBot="1" x14ac:dyDescent="0.3">
      <c r="A18" s="1" t="s">
        <v>16</v>
      </c>
      <c r="B18" s="4" t="s">
        <v>36</v>
      </c>
      <c r="C18" s="4" t="s">
        <v>36</v>
      </c>
      <c r="D18" s="4" t="s">
        <v>36</v>
      </c>
      <c r="E18" s="4" t="s">
        <v>36</v>
      </c>
      <c r="F18" s="4" t="s">
        <v>36</v>
      </c>
      <c r="G18" s="4" t="s">
        <v>36</v>
      </c>
      <c r="H18" s="4" t="s">
        <v>36</v>
      </c>
      <c r="I18" s="4" t="s">
        <v>36</v>
      </c>
      <c r="J18" s="4" t="s">
        <v>36</v>
      </c>
      <c r="K18" s="4" t="s">
        <v>43</v>
      </c>
      <c r="L18" s="4" t="s">
        <v>43</v>
      </c>
      <c r="M18" s="4" t="s">
        <v>43</v>
      </c>
      <c r="N18" s="4" t="s">
        <v>43</v>
      </c>
    </row>
    <row r="19" spans="1:14" ht="15.75" hidden="1" thickBot="1" x14ac:dyDescent="0.3">
      <c r="A19" s="1" t="s">
        <v>17</v>
      </c>
      <c r="B19" s="4" t="s">
        <v>36</v>
      </c>
      <c r="C19" s="4" t="s">
        <v>36</v>
      </c>
      <c r="D19" s="4" t="s">
        <v>36</v>
      </c>
      <c r="E19" s="4" t="s">
        <v>36</v>
      </c>
      <c r="F19" s="4" t="s">
        <v>36</v>
      </c>
      <c r="G19" s="4" t="s">
        <v>36</v>
      </c>
      <c r="H19" s="4" t="s">
        <v>36</v>
      </c>
      <c r="I19" s="4" t="s">
        <v>36</v>
      </c>
      <c r="J19" s="4" t="s">
        <v>36</v>
      </c>
      <c r="K19" s="4" t="s">
        <v>43</v>
      </c>
      <c r="L19" s="4" t="s">
        <v>43</v>
      </c>
      <c r="M19" s="4" t="s">
        <v>43</v>
      </c>
      <c r="N19" s="4" t="s">
        <v>43</v>
      </c>
    </row>
    <row r="20" spans="1:14" ht="15.75" hidden="1" thickBot="1" x14ac:dyDescent="0.3">
      <c r="A20" s="1" t="s">
        <v>18</v>
      </c>
      <c r="B20" s="4" t="s">
        <v>36</v>
      </c>
      <c r="C20" s="4" t="s">
        <v>36</v>
      </c>
      <c r="D20" s="4" t="s">
        <v>36</v>
      </c>
      <c r="E20" s="4" t="s">
        <v>36</v>
      </c>
      <c r="F20" s="4" t="s">
        <v>36</v>
      </c>
      <c r="G20" s="4" t="s">
        <v>36</v>
      </c>
      <c r="H20" s="4" t="s">
        <v>36</v>
      </c>
      <c r="I20" s="4" t="s">
        <v>36</v>
      </c>
      <c r="J20" s="4" t="s">
        <v>36</v>
      </c>
      <c r="K20" s="4" t="s">
        <v>43</v>
      </c>
      <c r="L20" s="4" t="s">
        <v>43</v>
      </c>
      <c r="M20" s="4" t="s">
        <v>43</v>
      </c>
      <c r="N20" s="4" t="s">
        <v>43</v>
      </c>
    </row>
    <row r="21" spans="1:14" ht="15.75" hidden="1" thickBot="1" x14ac:dyDescent="0.3">
      <c r="A21" s="1" t="s">
        <v>19</v>
      </c>
      <c r="B21" s="4" t="s">
        <v>36</v>
      </c>
      <c r="C21" s="4" t="s">
        <v>36</v>
      </c>
      <c r="D21" s="4" t="s">
        <v>36</v>
      </c>
      <c r="E21" s="4" t="s">
        <v>36</v>
      </c>
      <c r="F21" s="4" t="s">
        <v>36</v>
      </c>
      <c r="G21" s="4" t="s">
        <v>36</v>
      </c>
      <c r="H21" s="4" t="s">
        <v>36</v>
      </c>
      <c r="I21" s="4" t="s">
        <v>36</v>
      </c>
      <c r="J21" s="4" t="s">
        <v>36</v>
      </c>
      <c r="K21" s="4" t="s">
        <v>43</v>
      </c>
      <c r="L21" s="4" t="s">
        <v>43</v>
      </c>
      <c r="M21" s="4" t="s">
        <v>43</v>
      </c>
      <c r="N21" s="4" t="s">
        <v>43</v>
      </c>
    </row>
    <row r="22" spans="1:14" ht="15.75" hidden="1" thickBot="1" x14ac:dyDescent="0.3">
      <c r="A22" s="1" t="s">
        <v>20</v>
      </c>
      <c r="B22" s="4" t="s">
        <v>36</v>
      </c>
      <c r="C22" s="4" t="s">
        <v>36</v>
      </c>
      <c r="D22" s="4" t="s">
        <v>36</v>
      </c>
      <c r="E22" s="4" t="s">
        <v>36</v>
      </c>
      <c r="F22" s="4" t="s">
        <v>36</v>
      </c>
      <c r="G22" s="4" t="s">
        <v>36</v>
      </c>
      <c r="H22" s="4" t="s">
        <v>36</v>
      </c>
      <c r="I22" s="4" t="s">
        <v>36</v>
      </c>
      <c r="J22" s="4" t="s">
        <v>36</v>
      </c>
      <c r="K22" s="4" t="s">
        <v>43</v>
      </c>
      <c r="L22" s="4" t="s">
        <v>43</v>
      </c>
      <c r="M22" s="4" t="s">
        <v>43</v>
      </c>
      <c r="N22" s="4" t="s">
        <v>43</v>
      </c>
    </row>
    <row r="23" spans="1:14" ht="15.75" hidden="1" thickBot="1" x14ac:dyDescent="0.3">
      <c r="A23" s="1" t="s">
        <v>21</v>
      </c>
      <c r="B23" s="4" t="s">
        <v>36</v>
      </c>
      <c r="C23" s="4" t="s">
        <v>36</v>
      </c>
      <c r="D23" s="4" t="s">
        <v>36</v>
      </c>
      <c r="E23" s="4" t="s">
        <v>36</v>
      </c>
      <c r="F23" s="4" t="s">
        <v>36</v>
      </c>
      <c r="G23" s="4" t="s">
        <v>36</v>
      </c>
      <c r="H23" s="4" t="s">
        <v>36</v>
      </c>
      <c r="I23" s="4" t="s">
        <v>36</v>
      </c>
      <c r="J23" s="4" t="s">
        <v>36</v>
      </c>
      <c r="K23" s="4" t="s">
        <v>43</v>
      </c>
      <c r="L23" s="4" t="s">
        <v>43</v>
      </c>
      <c r="M23" s="4" t="s">
        <v>43</v>
      </c>
      <c r="N23" s="4" t="s">
        <v>43</v>
      </c>
    </row>
    <row r="24" spans="1:14" ht="15.75" hidden="1" thickBot="1" x14ac:dyDescent="0.3">
      <c r="A24" s="1" t="s">
        <v>22</v>
      </c>
      <c r="B24" s="4" t="s">
        <v>36</v>
      </c>
      <c r="C24" s="4" t="s">
        <v>36</v>
      </c>
      <c r="D24" s="4" t="s">
        <v>36</v>
      </c>
      <c r="E24" s="4" t="s">
        <v>36</v>
      </c>
      <c r="F24" s="4" t="s">
        <v>36</v>
      </c>
      <c r="G24" s="4" t="s">
        <v>36</v>
      </c>
      <c r="H24" s="4" t="s">
        <v>36</v>
      </c>
      <c r="I24" s="4" t="s">
        <v>36</v>
      </c>
      <c r="J24" s="4" t="s">
        <v>36</v>
      </c>
      <c r="K24" s="4" t="s">
        <v>43</v>
      </c>
      <c r="L24" s="4" t="s">
        <v>43</v>
      </c>
      <c r="M24" s="4" t="s">
        <v>43</v>
      </c>
      <c r="N24" s="4" t="s">
        <v>43</v>
      </c>
    </row>
    <row r="25" spans="1:14" ht="15.75" hidden="1" thickBot="1" x14ac:dyDescent="0.3">
      <c r="A25" s="1" t="s">
        <v>23</v>
      </c>
      <c r="B25" s="4" t="s">
        <v>36</v>
      </c>
      <c r="C25" s="4" t="s">
        <v>36</v>
      </c>
      <c r="D25" s="4" t="s">
        <v>36</v>
      </c>
      <c r="E25" s="4" t="s">
        <v>36</v>
      </c>
      <c r="F25" s="4" t="s">
        <v>36</v>
      </c>
      <c r="G25" s="4" t="s">
        <v>36</v>
      </c>
      <c r="H25" s="4" t="s">
        <v>36</v>
      </c>
      <c r="I25" s="4" t="s">
        <v>36</v>
      </c>
      <c r="J25" s="4" t="s">
        <v>36</v>
      </c>
      <c r="K25" s="4" t="s">
        <v>43</v>
      </c>
      <c r="L25" s="4" t="s">
        <v>43</v>
      </c>
      <c r="M25" s="4" t="s">
        <v>43</v>
      </c>
      <c r="N25" s="4" t="s">
        <v>43</v>
      </c>
    </row>
    <row r="26" spans="1:14" ht="15.75" hidden="1" thickBot="1" x14ac:dyDescent="0.3">
      <c r="A26" s="1" t="s">
        <v>24</v>
      </c>
      <c r="B26" s="4" t="s">
        <v>36</v>
      </c>
      <c r="C26" s="4" t="s">
        <v>36</v>
      </c>
      <c r="D26" s="4" t="s">
        <v>36</v>
      </c>
      <c r="E26" s="4" t="s">
        <v>36</v>
      </c>
      <c r="F26" s="4" t="s">
        <v>36</v>
      </c>
      <c r="G26" s="4" t="s">
        <v>36</v>
      </c>
      <c r="H26" s="4" t="s">
        <v>36</v>
      </c>
      <c r="I26" s="4" t="s">
        <v>36</v>
      </c>
      <c r="J26" s="4" t="s">
        <v>36</v>
      </c>
      <c r="K26" s="4" t="s">
        <v>43</v>
      </c>
      <c r="L26" s="4" t="s">
        <v>43</v>
      </c>
      <c r="M26" s="4" t="s">
        <v>43</v>
      </c>
      <c r="N26" s="4" t="s">
        <v>43</v>
      </c>
    </row>
    <row r="27" spans="1:14" ht="15.75" hidden="1" thickBot="1" x14ac:dyDescent="0.3">
      <c r="A27" s="1" t="s">
        <v>25</v>
      </c>
      <c r="B27" s="4" t="s">
        <v>36</v>
      </c>
      <c r="C27" s="4" t="s">
        <v>36</v>
      </c>
      <c r="D27" s="4" t="s">
        <v>36</v>
      </c>
      <c r="E27" s="4" t="s">
        <v>36</v>
      </c>
      <c r="F27" s="4" t="s">
        <v>36</v>
      </c>
      <c r="G27" s="4" t="s">
        <v>36</v>
      </c>
      <c r="H27" s="4" t="s">
        <v>36</v>
      </c>
      <c r="I27" s="4" t="s">
        <v>36</v>
      </c>
      <c r="J27" s="4" t="s">
        <v>36</v>
      </c>
      <c r="K27" s="4" t="s">
        <v>43</v>
      </c>
      <c r="L27" s="4" t="s">
        <v>43</v>
      </c>
      <c r="M27" s="4" t="s">
        <v>43</v>
      </c>
      <c r="N27" s="4" t="s">
        <v>43</v>
      </c>
    </row>
    <row r="28" spans="1:14" ht="15.75" hidden="1" thickBot="1" x14ac:dyDescent="0.3">
      <c r="A28" s="1" t="s">
        <v>26</v>
      </c>
      <c r="B28" s="4" t="s">
        <v>36</v>
      </c>
      <c r="C28" s="4" t="s">
        <v>36</v>
      </c>
      <c r="D28" s="4" t="s">
        <v>36</v>
      </c>
      <c r="E28" s="4" t="s">
        <v>36</v>
      </c>
      <c r="F28" s="4" t="s">
        <v>36</v>
      </c>
      <c r="G28" s="4" t="s">
        <v>36</v>
      </c>
      <c r="H28" s="4" t="s">
        <v>36</v>
      </c>
      <c r="I28" s="4" t="s">
        <v>36</v>
      </c>
      <c r="J28" s="4" t="s">
        <v>36</v>
      </c>
      <c r="K28" s="4" t="s">
        <v>43</v>
      </c>
      <c r="L28" s="4" t="s">
        <v>43</v>
      </c>
      <c r="M28" s="4" t="s">
        <v>43</v>
      </c>
      <c r="N28" s="4" t="s">
        <v>43</v>
      </c>
    </row>
    <row r="29" spans="1:14" ht="15.75" hidden="1" thickBot="1" x14ac:dyDescent="0.3">
      <c r="A29" s="1" t="s">
        <v>27</v>
      </c>
      <c r="B29" s="4" t="s">
        <v>36</v>
      </c>
      <c r="C29" s="4" t="s">
        <v>36</v>
      </c>
      <c r="D29" s="4" t="s">
        <v>36</v>
      </c>
      <c r="E29" s="4" t="s">
        <v>36</v>
      </c>
      <c r="F29" s="4" t="s">
        <v>36</v>
      </c>
      <c r="G29" s="4" t="s">
        <v>36</v>
      </c>
      <c r="H29" s="4" t="s">
        <v>36</v>
      </c>
      <c r="I29" s="4" t="s">
        <v>36</v>
      </c>
      <c r="J29" s="4" t="s">
        <v>36</v>
      </c>
      <c r="K29" s="4" t="s">
        <v>43</v>
      </c>
      <c r="L29" s="4" t="s">
        <v>43</v>
      </c>
      <c r="M29" s="4" t="s">
        <v>43</v>
      </c>
      <c r="N29" s="4" t="s">
        <v>43</v>
      </c>
    </row>
    <row r="30" spans="1:14" ht="15.75" thickBot="1" x14ac:dyDescent="0.3">
      <c r="A30" s="1" t="s">
        <v>28</v>
      </c>
      <c r="B30" s="4">
        <v>54.8</v>
      </c>
      <c r="C30" s="4">
        <v>52.4</v>
      </c>
      <c r="D30" s="4">
        <v>26.9</v>
      </c>
      <c r="E30" s="4">
        <v>49</v>
      </c>
      <c r="F30" s="4">
        <v>45.3</v>
      </c>
      <c r="G30" s="4">
        <v>42.3</v>
      </c>
      <c r="H30" s="4">
        <v>44.8</v>
      </c>
      <c r="I30" s="4">
        <v>33.4</v>
      </c>
      <c r="J30" s="4">
        <v>47.1</v>
      </c>
      <c r="K30" s="4">
        <v>47.1</v>
      </c>
      <c r="L30" s="4">
        <v>49.5</v>
      </c>
      <c r="M30" s="4">
        <v>56.3</v>
      </c>
      <c r="N30" s="4">
        <v>50.4</v>
      </c>
    </row>
    <row r="31" spans="1:14" ht="15.75" thickBot="1" x14ac:dyDescent="0.3">
      <c r="A31" s="1" t="s">
        <v>29</v>
      </c>
      <c r="B31" s="4">
        <v>54.1</v>
      </c>
      <c r="C31" s="4">
        <v>52.2</v>
      </c>
      <c r="D31" s="4">
        <v>27.8</v>
      </c>
      <c r="E31" s="4">
        <v>46.6</v>
      </c>
      <c r="F31" s="4">
        <v>44.5</v>
      </c>
      <c r="G31" s="4">
        <v>42.1</v>
      </c>
      <c r="H31" s="4">
        <v>44.4</v>
      </c>
      <c r="I31" s="4">
        <v>33.5</v>
      </c>
      <c r="J31" s="4">
        <v>46.9</v>
      </c>
      <c r="K31" s="4">
        <v>47.5</v>
      </c>
      <c r="L31" s="4">
        <v>49.1</v>
      </c>
      <c r="M31" s="4">
        <v>56.2</v>
      </c>
      <c r="N31" s="4">
        <v>51.8</v>
      </c>
    </row>
    <row r="32" spans="1:14" ht="15.75" thickBot="1" x14ac:dyDescent="0.3">
      <c r="A32" s="1" t="s">
        <v>30</v>
      </c>
      <c r="B32" s="4">
        <v>54.6</v>
      </c>
      <c r="C32" s="4">
        <v>53.6</v>
      </c>
      <c r="D32" s="4">
        <v>27.6</v>
      </c>
      <c r="E32" s="4">
        <v>50.1</v>
      </c>
      <c r="F32" s="4">
        <v>43.4</v>
      </c>
      <c r="G32" s="4">
        <v>40.9</v>
      </c>
      <c r="H32" s="4">
        <v>46.4</v>
      </c>
      <c r="I32" s="4">
        <v>33.299999999999997</v>
      </c>
      <c r="J32" s="4">
        <v>47.7</v>
      </c>
      <c r="K32" s="4">
        <v>46.2</v>
      </c>
      <c r="L32" s="4">
        <v>52.4</v>
      </c>
      <c r="M32" s="4">
        <v>54.1</v>
      </c>
      <c r="N32" s="4">
        <v>52.9</v>
      </c>
    </row>
    <row r="33" spans="1:14" ht="15.75" thickBot="1" x14ac:dyDescent="0.3">
      <c r="A33" s="1" t="s">
        <v>31</v>
      </c>
      <c r="B33" s="4">
        <v>55.7</v>
      </c>
      <c r="C33" s="4">
        <v>54.8</v>
      </c>
      <c r="D33" s="4">
        <v>29</v>
      </c>
      <c r="E33" s="4">
        <v>49</v>
      </c>
      <c r="F33" s="4">
        <v>43.8</v>
      </c>
      <c r="G33" s="4">
        <v>41.4</v>
      </c>
      <c r="H33" s="4">
        <v>50.7</v>
      </c>
      <c r="I33" s="4">
        <v>32.1</v>
      </c>
      <c r="J33" s="4">
        <v>47.6</v>
      </c>
      <c r="K33" s="4">
        <v>47.6</v>
      </c>
      <c r="L33" s="4">
        <v>51.3</v>
      </c>
      <c r="M33" s="4">
        <v>55.2</v>
      </c>
      <c r="N33" s="4">
        <v>53.6</v>
      </c>
    </row>
    <row r="34" spans="1:14" ht="15.75" thickBot="1" x14ac:dyDescent="0.3">
      <c r="A34" s="1" t="s">
        <v>32</v>
      </c>
      <c r="B34" s="4">
        <v>53.5</v>
      </c>
      <c r="C34" s="4">
        <v>54.7</v>
      </c>
      <c r="D34" s="4">
        <v>27.8</v>
      </c>
      <c r="E34" s="4">
        <v>46.2</v>
      </c>
      <c r="F34" s="4">
        <v>44.1</v>
      </c>
      <c r="G34" s="4">
        <v>39.9</v>
      </c>
      <c r="H34" s="4">
        <v>47.6</v>
      </c>
      <c r="I34" s="4">
        <v>32.299999999999997</v>
      </c>
      <c r="J34" s="4">
        <v>47</v>
      </c>
      <c r="K34" s="4">
        <v>45.4</v>
      </c>
      <c r="L34" s="4">
        <v>46.6</v>
      </c>
      <c r="M34" s="4">
        <v>54.2</v>
      </c>
      <c r="N34" s="4">
        <v>52.1</v>
      </c>
    </row>
    <row r="36" spans="1:14" ht="15.75" thickBot="1" x14ac:dyDescent="0.3"/>
    <row r="37" spans="1:14" ht="15.75" thickBot="1" x14ac:dyDescent="0.3">
      <c r="A37" s="17" t="s">
        <v>101</v>
      </c>
      <c r="B37" s="20">
        <f>AVERAGE(B30:B34)</f>
        <v>54.54</v>
      </c>
      <c r="C37" s="20">
        <f t="shared" ref="C37:L37" si="0">AVERAGE(C30:C34)</f>
        <v>53.54</v>
      </c>
      <c r="D37" s="20">
        <f t="shared" si="0"/>
        <v>27.820000000000004</v>
      </c>
      <c r="E37" s="20">
        <f t="shared" si="0"/>
        <v>48.179999999999993</v>
      </c>
      <c r="F37" s="20">
        <f t="shared" si="0"/>
        <v>44.22</v>
      </c>
      <c r="G37" s="20">
        <f t="shared" si="0"/>
        <v>41.320000000000007</v>
      </c>
      <c r="H37" s="20">
        <f t="shared" si="0"/>
        <v>46.78</v>
      </c>
      <c r="I37" s="20">
        <f t="shared" si="0"/>
        <v>32.92</v>
      </c>
      <c r="J37" s="20">
        <f t="shared" si="0"/>
        <v>47.26</v>
      </c>
      <c r="K37" s="20">
        <f t="shared" si="0"/>
        <v>46.760000000000005</v>
      </c>
      <c r="L37" s="20">
        <f t="shared" si="0"/>
        <v>49.78</v>
      </c>
      <c r="M37" s="20">
        <f>AVERAGE(M30:M34)</f>
        <v>55.2</v>
      </c>
      <c r="N37" s="20">
        <f>AVERAGE(N30:N34)</f>
        <v>52.160000000000004</v>
      </c>
    </row>
    <row r="38" spans="1:14" ht="15.75" thickBot="1" x14ac:dyDescent="0.3">
      <c r="A38" s="17" t="s">
        <v>102</v>
      </c>
      <c r="B38" s="20">
        <f>STDEV(B30:B34)</f>
        <v>0.82036577207974792</v>
      </c>
      <c r="C38" s="20">
        <f t="shared" ref="C38:M38" si="1">STDEV(C30:C34)</f>
        <v>1.2280065146406995</v>
      </c>
      <c r="D38" s="20">
        <f t="shared" si="1"/>
        <v>0.75630681604756178</v>
      </c>
      <c r="E38" s="20">
        <f t="shared" si="1"/>
        <v>1.6917446615846015</v>
      </c>
      <c r="F38" s="20">
        <f t="shared" si="1"/>
        <v>0.72594765651526116</v>
      </c>
      <c r="G38" s="20">
        <f t="shared" si="1"/>
        <v>0.9705668446840745</v>
      </c>
      <c r="H38" s="20">
        <f t="shared" si="1"/>
        <v>2.5381095327034275</v>
      </c>
      <c r="I38" s="20">
        <f t="shared" si="1"/>
        <v>0.66483080554378604</v>
      </c>
      <c r="J38" s="20">
        <f t="shared" si="1"/>
        <v>0.36469165057621078</v>
      </c>
      <c r="K38" s="20">
        <f t="shared" si="1"/>
        <v>0.93968079686668116</v>
      </c>
      <c r="L38" s="20">
        <f t="shared" si="1"/>
        <v>2.2264321233758717</v>
      </c>
      <c r="M38" s="20">
        <f t="shared" si="1"/>
        <v>1.0511898020814308</v>
      </c>
      <c r="N38" s="20">
        <f t="shared" ref="N38" si="2">STDEV(N30:N34)</f>
        <v>1.2095453691366862</v>
      </c>
    </row>
    <row r="39" spans="1:14" ht="15.75" thickBot="1" x14ac:dyDescent="0.3">
      <c r="A39" s="17" t="s">
        <v>103</v>
      </c>
      <c r="B39" s="20">
        <f>MAX(B30:B34)-MIN(B30:B34)</f>
        <v>2.2000000000000028</v>
      </c>
      <c r="C39" s="20">
        <f t="shared" ref="C39:M39" si="3">MAX(C30:C34)-MIN(C30:C34)</f>
        <v>2.5999999999999943</v>
      </c>
      <c r="D39" s="20">
        <f t="shared" si="3"/>
        <v>2.1000000000000014</v>
      </c>
      <c r="E39" s="20">
        <f t="shared" si="3"/>
        <v>3.8999999999999986</v>
      </c>
      <c r="F39" s="20">
        <f t="shared" si="3"/>
        <v>1.8999999999999986</v>
      </c>
      <c r="G39" s="20">
        <f t="shared" si="3"/>
        <v>2.3999999999999986</v>
      </c>
      <c r="H39" s="20">
        <f t="shared" si="3"/>
        <v>6.3000000000000043</v>
      </c>
      <c r="I39" s="20">
        <f t="shared" si="3"/>
        <v>1.3999999999999986</v>
      </c>
      <c r="J39" s="20">
        <f t="shared" si="3"/>
        <v>0.80000000000000426</v>
      </c>
      <c r="K39" s="20">
        <f t="shared" si="3"/>
        <v>2.2000000000000028</v>
      </c>
      <c r="L39" s="20">
        <f t="shared" si="3"/>
        <v>5.7999999999999972</v>
      </c>
      <c r="M39" s="20">
        <f t="shared" si="3"/>
        <v>2.1999999999999957</v>
      </c>
      <c r="N39" s="20">
        <f t="shared" ref="N39" si="4">MAX(N30:N34)-MIN(N30:N34)</f>
        <v>3.2000000000000028</v>
      </c>
    </row>
    <row r="40" spans="1:14" ht="15.75" thickBot="1" x14ac:dyDescent="0.3">
      <c r="A40" s="17" t="s">
        <v>107</v>
      </c>
      <c r="B40" s="20">
        <f>MEDIAN(B30:B34)</f>
        <v>54.6</v>
      </c>
      <c r="C40" s="20">
        <f t="shared" ref="C40:M40" si="5">MEDIAN(C30:C34)</f>
        <v>53.6</v>
      </c>
      <c r="D40" s="20">
        <f t="shared" si="5"/>
        <v>27.8</v>
      </c>
      <c r="E40" s="20">
        <f t="shared" si="5"/>
        <v>49</v>
      </c>
      <c r="F40" s="20">
        <f t="shared" si="5"/>
        <v>44.1</v>
      </c>
      <c r="G40" s="20">
        <f t="shared" si="5"/>
        <v>41.4</v>
      </c>
      <c r="H40" s="20">
        <f t="shared" si="5"/>
        <v>46.4</v>
      </c>
      <c r="I40" s="20">
        <f t="shared" si="5"/>
        <v>33.299999999999997</v>
      </c>
      <c r="J40" s="20">
        <f t="shared" si="5"/>
        <v>47.1</v>
      </c>
      <c r="K40" s="20">
        <f t="shared" si="5"/>
        <v>47.1</v>
      </c>
      <c r="L40" s="20">
        <f t="shared" si="5"/>
        <v>49.5</v>
      </c>
      <c r="M40" s="20">
        <f t="shared" si="5"/>
        <v>55.2</v>
      </c>
      <c r="N40" s="20">
        <f t="shared" ref="N40" si="6">MEDIAN(N30:N34)</f>
        <v>52.1</v>
      </c>
    </row>
    <row r="41" spans="1:14" ht="15.75" thickBot="1" x14ac:dyDescent="0.3">
      <c r="A41" s="17" t="s">
        <v>108</v>
      </c>
      <c r="B41" s="20">
        <f>SKEW(B30:B34)</f>
        <v>0.2782073627245224</v>
      </c>
      <c r="C41" s="20">
        <f t="shared" ref="C41:M41" si="7">SKEW(C30:C34)</f>
        <v>-7.3386714419497179E-2</v>
      </c>
      <c r="D41" s="20">
        <f t="shared" si="7"/>
        <v>0.82222338032455078</v>
      </c>
      <c r="E41" s="20">
        <f t="shared" si="7"/>
        <v>-0.30344254734804005</v>
      </c>
      <c r="F41" s="20">
        <f t="shared" si="7"/>
        <v>0.71280250147341429</v>
      </c>
      <c r="G41" s="20">
        <f t="shared" si="7"/>
        <v>-0.69322765647559037</v>
      </c>
      <c r="H41" s="20">
        <f t="shared" si="7"/>
        <v>1.0063177505369838</v>
      </c>
      <c r="I41" s="20">
        <f t="shared" si="7"/>
        <v>-0.60846291041969069</v>
      </c>
      <c r="J41" s="20">
        <f t="shared" si="7"/>
        <v>0.48243454256792045</v>
      </c>
      <c r="K41" s="20">
        <f t="shared" si="7"/>
        <v>-0.83050297890678249</v>
      </c>
      <c r="L41" s="20">
        <f t="shared" si="7"/>
        <v>-0.41518883156627795</v>
      </c>
      <c r="M41" s="20">
        <f t="shared" si="7"/>
        <v>-9.1130806604648277E-15</v>
      </c>
      <c r="N41" s="20">
        <f t="shared" ref="N41" si="8">SKEW(N30:N34)</f>
        <v>-0.49622368322422811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UnemploymentProv</vt:lpstr>
      <vt:lpstr>UnemploymentCity</vt:lpstr>
      <vt:lpstr>Unemployment rateProv</vt:lpstr>
      <vt:lpstr>Unemployment rateCity</vt:lpstr>
      <vt:lpstr>AbsorptionProv</vt:lpstr>
      <vt:lpstr>AbsorptionCity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2016-05-12T11:04:12Z</dcterms:created>
  <dcterms:modified xsi:type="dcterms:W3CDTF">2016-06-02T06:09:02Z</dcterms:modified>
</cp:coreProperties>
</file>